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408" windowWidth="14808" windowHeight="7716"/>
  </bookViews>
  <sheets>
    <sheet name="Прейскурант" sheetId="1" r:id="rId1"/>
    <sheet name="Стоматология" sheetId="2" r:id="rId2"/>
  </sheets>
  <calcPr calcId="145621"/>
</workbook>
</file>

<file path=xl/calcChain.xml><?xml version="1.0" encoding="utf-8"?>
<calcChain xmlns="http://schemas.openxmlformats.org/spreadsheetml/2006/main">
  <c r="G48" i="2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F42"/>
  <c r="F41"/>
  <c r="F31"/>
  <c r="F30"/>
  <c r="F26"/>
  <c r="F25"/>
  <c r="F24"/>
  <c r="F23"/>
  <c r="F22"/>
  <c r="F21"/>
  <c r="F20"/>
  <c r="F19"/>
  <c r="F18"/>
  <c r="F17"/>
  <c r="F16"/>
  <c r="F15"/>
  <c r="F14"/>
  <c r="F13"/>
  <c r="F12"/>
  <c r="F11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G3"/>
  <c r="E3"/>
  <c r="D3"/>
  <c r="E815" i="1" l="1"/>
  <c r="E813"/>
  <c r="E812"/>
  <c r="E810"/>
  <c r="E808"/>
  <c r="E807"/>
  <c r="E805"/>
  <c r="E804"/>
  <c r="E803"/>
  <c r="E802"/>
  <c r="E801"/>
  <c r="E799"/>
  <c r="E798"/>
  <c r="E796"/>
  <c r="E795"/>
  <c r="E794"/>
  <c r="E793"/>
  <c r="E792"/>
  <c r="E791"/>
  <c r="E789"/>
  <c r="E788"/>
  <c r="E786"/>
  <c r="E785"/>
  <c r="E784"/>
  <c r="E783"/>
  <c r="E782"/>
  <c r="E780"/>
  <c r="E779"/>
  <c r="E777"/>
  <c r="E776"/>
  <c r="E774"/>
  <c r="E773"/>
  <c r="E771"/>
  <c r="E770"/>
  <c r="E768"/>
  <c r="E766"/>
  <c r="E765"/>
  <c r="E763"/>
  <c r="E761"/>
  <c r="E759"/>
  <c r="E758"/>
  <c r="E757"/>
  <c r="E756"/>
  <c r="E754"/>
  <c r="E753"/>
  <c r="E752"/>
  <c r="E751"/>
  <c r="E750"/>
  <c r="E749"/>
  <c r="E748"/>
  <c r="E747"/>
  <c r="E745"/>
  <c r="E743"/>
  <c r="E742"/>
  <c r="E741"/>
  <c r="E740"/>
  <c r="E739"/>
  <c r="E738"/>
  <c r="E737"/>
  <c r="E735"/>
  <c r="E734"/>
  <c r="E733"/>
  <c r="E732"/>
  <c r="E731"/>
  <c r="E730"/>
  <c r="E729"/>
  <c r="E728"/>
  <c r="E727"/>
  <c r="E726"/>
  <c r="E725"/>
  <c r="E724"/>
  <c r="E723"/>
  <c r="E722"/>
  <c r="E721"/>
  <c r="E720"/>
  <c r="E719"/>
  <c r="E718"/>
  <c r="E717"/>
  <c r="E716"/>
  <c r="E715"/>
  <c r="E714"/>
  <c r="E713"/>
  <c r="E712"/>
  <c r="E708"/>
  <c r="E707"/>
  <c r="E706"/>
  <c r="E705"/>
  <c r="E704"/>
  <c r="E702"/>
  <c r="E701"/>
  <c r="E700"/>
  <c r="E698"/>
  <c r="E697"/>
  <c r="E695"/>
  <c r="E694"/>
  <c r="E693"/>
  <c r="E692"/>
  <c r="E687"/>
  <c r="E686"/>
  <c r="E685"/>
  <c r="E684"/>
  <c r="E683"/>
  <c r="E682"/>
  <c r="E670"/>
  <c r="E669"/>
  <c r="E668"/>
  <c r="E680"/>
  <c r="E679"/>
  <c r="E678"/>
  <c r="E677"/>
  <c r="E676"/>
  <c r="E675"/>
  <c r="E674"/>
  <c r="E673"/>
  <c r="E672"/>
  <c r="E671"/>
  <c r="E666"/>
  <c r="E665"/>
  <c r="E664"/>
  <c r="E661"/>
  <c r="E660"/>
  <c r="E659"/>
  <c r="E658"/>
  <c r="E655"/>
  <c r="E654"/>
  <c r="E653"/>
  <c r="E652"/>
  <c r="E650"/>
  <c r="E649"/>
  <c r="E647"/>
  <c r="E646"/>
  <c r="E645"/>
  <c r="E644"/>
  <c r="E643"/>
  <c r="E642"/>
  <c r="E641"/>
  <c r="E640"/>
  <c r="E638"/>
  <c r="E635"/>
  <c r="E634"/>
  <c r="E633"/>
  <c r="E632"/>
  <c r="E631"/>
  <c r="E628"/>
  <c r="E627"/>
  <c r="E626"/>
  <c r="E625"/>
  <c r="E624"/>
  <c r="E623"/>
  <c r="E622"/>
  <c r="E620"/>
  <c r="E617"/>
  <c r="E616"/>
  <c r="E615"/>
  <c r="E611"/>
  <c r="E610"/>
  <c r="E609"/>
  <c r="E608"/>
  <c r="E607"/>
  <c r="E604"/>
  <c r="E600"/>
  <c r="E599"/>
  <c r="E598"/>
  <c r="E597"/>
  <c r="E596"/>
  <c r="E595"/>
  <c r="E594"/>
  <c r="E593"/>
  <c r="E592"/>
  <c r="E590"/>
  <c r="E589"/>
  <c r="E588"/>
  <c r="E587"/>
  <c r="E586"/>
  <c r="E585"/>
  <c r="E584"/>
  <c r="E583"/>
  <c r="E580"/>
  <c r="E579"/>
  <c r="E578"/>
  <c r="E577"/>
  <c r="E576"/>
  <c r="E575"/>
  <c r="E574"/>
  <c r="E573"/>
  <c r="E572"/>
  <c r="E571"/>
  <c r="E568"/>
  <c r="E567"/>
  <c r="E566"/>
  <c r="E565"/>
  <c r="E564"/>
  <c r="E561"/>
  <c r="E560"/>
  <c r="E559"/>
  <c r="E556"/>
  <c r="E555"/>
  <c r="E554"/>
  <c r="E553"/>
  <c r="E552"/>
  <c r="E551"/>
  <c r="E550"/>
  <c r="E549"/>
  <c r="E548"/>
  <c r="E547"/>
  <c r="E546"/>
  <c r="E545"/>
  <c r="E543"/>
  <c r="E542"/>
  <c r="E541"/>
  <c r="E540"/>
  <c r="E539"/>
  <c r="E538"/>
  <c r="E537"/>
  <c r="E536"/>
  <c r="E535"/>
  <c r="E534"/>
  <c r="E533"/>
  <c r="E532"/>
  <c r="E531" s="1"/>
  <c r="E530"/>
  <c r="E529"/>
  <c r="E528"/>
  <c r="E527"/>
  <c r="E526"/>
  <c r="E525"/>
  <c r="E524"/>
  <c r="E523"/>
  <c r="E522"/>
  <c r="E521"/>
  <c r="E520"/>
  <c r="E519"/>
  <c r="E518" s="1"/>
  <c r="E517"/>
  <c r="E516"/>
  <c r="E514"/>
  <c r="E512"/>
  <c r="E511"/>
  <c r="E510"/>
  <c r="E508"/>
  <c r="E507"/>
  <c r="E504"/>
  <c r="E502"/>
  <c r="E500"/>
  <c r="E499"/>
  <c r="E497"/>
  <c r="E496"/>
  <c r="E495"/>
  <c r="E494"/>
  <c r="E493"/>
  <c r="E492"/>
  <c r="E490"/>
  <c r="E488"/>
  <c r="E486"/>
  <c r="E485"/>
  <c r="E482"/>
  <c r="E480"/>
  <c r="E478"/>
  <c r="E477"/>
  <c r="E475"/>
  <c r="E474"/>
  <c r="E473"/>
  <c r="E472"/>
  <c r="E470"/>
  <c r="E468"/>
  <c r="E467"/>
  <c r="E464"/>
  <c r="E462"/>
  <c r="E460"/>
  <c r="E459"/>
  <c r="E457"/>
  <c r="E456"/>
  <c r="E455"/>
  <c r="E454"/>
  <c r="E453"/>
  <c r="E452"/>
  <c r="E451"/>
  <c r="E448"/>
  <c r="E447"/>
  <c r="E444"/>
  <c r="E442"/>
  <c r="E441"/>
  <c r="E439"/>
  <c r="E435"/>
  <c r="E434"/>
  <c r="E433"/>
  <c r="E432"/>
  <c r="E431"/>
  <c r="E430"/>
  <c r="E429"/>
  <c r="E426"/>
  <c r="E425"/>
  <c r="E422"/>
  <c r="E420"/>
  <c r="E419"/>
  <c r="E418"/>
  <c r="E416"/>
  <c r="E414"/>
  <c r="E413"/>
  <c r="E411"/>
  <c r="E410"/>
  <c r="E409"/>
  <c r="E408"/>
  <c r="E407"/>
  <c r="E406"/>
  <c r="E405"/>
  <c r="E403"/>
  <c r="E402"/>
  <c r="E400"/>
  <c r="E397"/>
  <c r="E396"/>
  <c r="E394"/>
  <c r="E393"/>
  <c r="E392"/>
  <c r="E391"/>
  <c r="E390"/>
  <c r="E389"/>
  <c r="E388"/>
  <c r="E386"/>
  <c r="E385"/>
  <c r="E383"/>
  <c r="E379"/>
  <c r="E378"/>
  <c r="E377"/>
  <c r="E376"/>
  <c r="E375"/>
  <c r="E374"/>
  <c r="E380"/>
  <c r="E370"/>
  <c r="E372"/>
  <c r="E361"/>
  <c r="E667" l="1"/>
  <c r="E373"/>
  <c r="E544"/>
  <c r="E591"/>
  <c r="E348"/>
  <c r="E333"/>
  <c r="E369"/>
  <c r="E368"/>
  <c r="E367"/>
  <c r="E366"/>
  <c r="E365"/>
  <c r="E364"/>
  <c r="E363"/>
  <c r="E359"/>
  <c r="E357"/>
  <c r="E356"/>
  <c r="E355"/>
  <c r="E354"/>
  <c r="E353"/>
  <c r="E350"/>
  <c r="E346"/>
  <c r="E345"/>
  <c r="E344"/>
  <c r="E343"/>
  <c r="E342"/>
  <c r="E341"/>
  <c r="E338"/>
  <c r="E337"/>
  <c r="E336"/>
  <c r="E335"/>
  <c r="E331"/>
  <c r="E330"/>
  <c r="E329"/>
  <c r="E328"/>
  <c r="E327"/>
  <c r="E326"/>
  <c r="E325"/>
  <c r="E324"/>
  <c r="E319"/>
  <c r="E318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6"/>
  <c r="E295"/>
  <c r="E294"/>
  <c r="E293"/>
  <c r="E292"/>
  <c r="E290"/>
  <c r="E288"/>
  <c r="E287"/>
  <c r="E286"/>
  <c r="E285"/>
  <c r="E284"/>
  <c r="E283"/>
  <c r="E282"/>
  <c r="E281"/>
  <c r="E280"/>
  <c r="E279"/>
  <c r="E278"/>
  <c r="E277"/>
  <c r="E274"/>
  <c r="E273"/>
  <c r="E272"/>
  <c r="E271"/>
  <c r="E270"/>
  <c r="E269"/>
  <c r="E268"/>
  <c r="E267"/>
  <c r="E266"/>
  <c r="E265"/>
  <c r="E264"/>
  <c r="E263"/>
  <c r="E261"/>
  <c r="E260"/>
  <c r="E259"/>
  <c r="E258"/>
  <c r="E257"/>
  <c r="E255"/>
  <c r="E254"/>
  <c r="E253"/>
  <c r="E251"/>
  <c r="E250"/>
  <c r="E249"/>
  <c r="E248"/>
  <c r="E247"/>
  <c r="E246"/>
  <c r="E245"/>
  <c r="E244"/>
  <c r="E243"/>
  <c r="E242"/>
  <c r="E241"/>
  <c r="E240"/>
  <c r="E238"/>
  <c r="E237"/>
  <c r="E236"/>
  <c r="E235"/>
  <c r="E234"/>
  <c r="E233"/>
  <c r="E232"/>
  <c r="E230"/>
  <c r="E229"/>
  <c r="E228"/>
  <c r="E227"/>
  <c r="E223"/>
  <c r="E222"/>
  <c r="E221"/>
  <c r="E220"/>
  <c r="E219"/>
  <c r="E218"/>
  <c r="E217"/>
  <c r="E216"/>
  <c r="E215"/>
  <c r="E214"/>
  <c r="E212"/>
  <c r="E211"/>
  <c r="E210"/>
  <c r="E209"/>
  <c r="E206"/>
  <c r="E205"/>
  <c r="E204"/>
  <c r="E203"/>
  <c r="E202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3"/>
  <c r="E162"/>
  <c r="E161"/>
  <c r="E160"/>
  <c r="E159"/>
  <c r="E158"/>
  <c r="E157"/>
  <c r="E156"/>
  <c r="E154"/>
  <c r="E152"/>
  <c r="E151"/>
  <c r="E150"/>
  <c r="E149"/>
  <c r="E148"/>
  <c r="E147"/>
  <c r="E146"/>
  <c r="E145"/>
  <c r="E144"/>
  <c r="E143"/>
  <c r="E141"/>
  <c r="E140"/>
  <c r="E139"/>
  <c r="E136"/>
  <c r="E135"/>
  <c r="E134"/>
  <c r="E133"/>
  <c r="E132"/>
  <c r="E131"/>
  <c r="E130"/>
  <c r="E129"/>
  <c r="E128"/>
  <c r="E127"/>
  <c r="E125"/>
  <c r="E124"/>
  <c r="E123"/>
  <c r="E122"/>
  <c r="E121"/>
  <c r="E120"/>
  <c r="E118"/>
  <c r="E117"/>
  <c r="E116"/>
  <c r="E115"/>
  <c r="E114"/>
  <c r="E113"/>
  <c r="E112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5"/>
  <c r="E74"/>
  <c r="E73"/>
  <c r="E72"/>
  <c r="E71"/>
  <c r="E70"/>
  <c r="E69"/>
  <c r="E68"/>
  <c r="E67"/>
  <c r="E66"/>
  <c r="E65"/>
  <c r="E64"/>
  <c r="E63"/>
  <c r="E62"/>
  <c r="E60"/>
  <c r="E59"/>
  <c r="E58"/>
  <c r="E57"/>
  <c r="E56"/>
  <c r="E55"/>
  <c r="E54"/>
  <c r="E53"/>
  <c r="E52"/>
  <c r="E51"/>
  <c r="E50"/>
  <c r="E48"/>
  <c r="E47"/>
  <c r="E46"/>
  <c r="E45"/>
  <c r="E44"/>
  <c r="E43"/>
  <c r="E42"/>
  <c r="E41"/>
  <c r="E40"/>
  <c r="E39"/>
  <c r="E38"/>
  <c r="E35"/>
  <c r="E33"/>
  <c r="E32"/>
  <c r="E31"/>
  <c r="E30"/>
  <c r="E26"/>
  <c r="E25"/>
  <c r="E24"/>
  <c r="E23"/>
  <c r="E22"/>
  <c r="E20"/>
  <c r="E19"/>
  <c r="E13"/>
  <c r="E12"/>
  <c r="E11"/>
  <c r="E10"/>
  <c r="E9"/>
  <c r="E8"/>
  <c r="D602"/>
  <c r="D605"/>
  <c r="D613"/>
  <c r="D621"/>
  <c r="D651"/>
  <c r="D657"/>
  <c r="D667"/>
  <c r="E362" l="1"/>
  <c r="G133" l="1"/>
  <c r="F362" l="1"/>
  <c r="F373"/>
  <c r="H705" l="1"/>
  <c r="H704"/>
  <c r="H703"/>
  <c r="F703" s="1"/>
  <c r="E703" s="1"/>
  <c r="H702"/>
  <c r="F699"/>
  <c r="E699" s="1"/>
  <c r="H696"/>
  <c r="F696" s="1"/>
  <c r="E696" s="1"/>
  <c r="H695"/>
  <c r="H693"/>
  <c r="H692"/>
  <c r="H691"/>
  <c r="F691" s="1"/>
  <c r="E691" s="1"/>
  <c r="H690"/>
  <c r="F690" s="1"/>
  <c r="E690" s="1"/>
  <c r="H689"/>
  <c r="F689" s="1"/>
  <c r="E689" s="1"/>
  <c r="H688"/>
  <c r="F688" s="1"/>
  <c r="E688" s="1"/>
  <c r="H687"/>
  <c r="H686"/>
  <c r="H685"/>
  <c r="H684"/>
  <c r="H683"/>
  <c r="H682"/>
  <c r="H673"/>
  <c r="H672"/>
  <c r="H671"/>
  <c r="F667"/>
  <c r="H667"/>
  <c r="H662"/>
  <c r="F662" s="1"/>
  <c r="H661"/>
  <c r="G657"/>
  <c r="F656"/>
  <c r="E656" s="1"/>
  <c r="E651" s="1"/>
  <c r="H651"/>
  <c r="F651"/>
  <c r="F648"/>
  <c r="H636"/>
  <c r="H629"/>
  <c r="F629" s="1"/>
  <c r="H621"/>
  <c r="F618"/>
  <c r="E618" s="1"/>
  <c r="F614"/>
  <c r="E614" s="1"/>
  <c r="H613"/>
  <c r="F612"/>
  <c r="E612" s="1"/>
  <c r="F606"/>
  <c r="E606" s="1"/>
  <c r="E605" s="1"/>
  <c r="H605"/>
  <c r="H604"/>
  <c r="H603"/>
  <c r="F603" s="1"/>
  <c r="G602"/>
  <c r="H591"/>
  <c r="F591"/>
  <c r="H590"/>
  <c r="F582"/>
  <c r="E582" s="1"/>
  <c r="E581" s="1"/>
  <c r="H581"/>
  <c r="F581"/>
  <c r="H580"/>
  <c r="F570"/>
  <c r="E570" s="1"/>
  <c r="E569" s="1"/>
  <c r="H569"/>
  <c r="F569"/>
  <c r="F563"/>
  <c r="E563" s="1"/>
  <c r="E562" s="1"/>
  <c r="H562"/>
  <c r="F562"/>
  <c r="F558"/>
  <c r="E558" s="1"/>
  <c r="E557" s="1"/>
  <c r="H557"/>
  <c r="F557"/>
  <c r="H544"/>
  <c r="F544"/>
  <c r="H531"/>
  <c r="F531"/>
  <c r="H518"/>
  <c r="F518"/>
  <c r="H517"/>
  <c r="H516"/>
  <c r="H515"/>
  <c r="F515" s="1"/>
  <c r="E515" s="1"/>
  <c r="H514"/>
  <c r="H513"/>
  <c r="F513" s="1"/>
  <c r="E513" s="1"/>
  <c r="H512"/>
  <c r="H511"/>
  <c r="H510"/>
  <c r="H509"/>
  <c r="F509" s="1"/>
  <c r="E509" s="1"/>
  <c r="F506"/>
  <c r="E506" s="1"/>
  <c r="F505"/>
  <c r="E505" s="1"/>
  <c r="F503"/>
  <c r="E503" s="1"/>
  <c r="F501"/>
  <c r="E501" s="1"/>
  <c r="G498"/>
  <c r="H497"/>
  <c r="H496"/>
  <c r="H495"/>
  <c r="H494"/>
  <c r="H493"/>
  <c r="H492"/>
  <c r="H491"/>
  <c r="F491" s="1"/>
  <c r="E491" s="1"/>
  <c r="H490"/>
  <c r="H489"/>
  <c r="F489" s="1"/>
  <c r="E489" s="1"/>
  <c r="H488"/>
  <c r="H487"/>
  <c r="F487" s="1"/>
  <c r="E487" s="1"/>
  <c r="F484"/>
  <c r="E484" s="1"/>
  <c r="F483"/>
  <c r="E483" s="1"/>
  <c r="F481"/>
  <c r="E481" s="1"/>
  <c r="F479"/>
  <c r="E479" s="1"/>
  <c r="G476"/>
  <c r="H475"/>
  <c r="H474"/>
  <c r="H473"/>
  <c r="H472"/>
  <c r="H471"/>
  <c r="F471" s="1"/>
  <c r="E471" s="1"/>
  <c r="H470"/>
  <c r="H469"/>
  <c r="F469" s="1"/>
  <c r="E469" s="1"/>
  <c r="F466"/>
  <c r="E466" s="1"/>
  <c r="F465"/>
  <c r="E465" s="1"/>
  <c r="F463"/>
  <c r="E463" s="1"/>
  <c r="F461"/>
  <c r="E461" s="1"/>
  <c r="G458"/>
  <c r="F450"/>
  <c r="E450" s="1"/>
  <c r="F449"/>
  <c r="E449" s="1"/>
  <c r="F446"/>
  <c r="E446" s="1"/>
  <c r="F445"/>
  <c r="E445" s="1"/>
  <c r="F443"/>
  <c r="E443" s="1"/>
  <c r="F440"/>
  <c r="E440" s="1"/>
  <c r="H438"/>
  <c r="H437"/>
  <c r="F437" s="1"/>
  <c r="E437" s="1"/>
  <c r="F428"/>
  <c r="E428" s="1"/>
  <c r="F427"/>
  <c r="E427" s="1"/>
  <c r="F424"/>
  <c r="E424" s="1"/>
  <c r="F423"/>
  <c r="E423" s="1"/>
  <c r="F421"/>
  <c r="E421" s="1"/>
  <c r="F417"/>
  <c r="E417" s="1"/>
  <c r="H415"/>
  <c r="F412"/>
  <c r="E412" s="1"/>
  <c r="F401"/>
  <c r="F395"/>
  <c r="E395" s="1"/>
  <c r="F384"/>
  <c r="E384" s="1"/>
  <c r="E381" s="1"/>
  <c r="H381"/>
  <c r="F358"/>
  <c r="E358" s="1"/>
  <c r="E352" s="1"/>
  <c r="H352"/>
  <c r="F352"/>
  <c r="H351"/>
  <c r="F351" s="1"/>
  <c r="E351" s="1"/>
  <c r="F347"/>
  <c r="E347" s="1"/>
  <c r="E340" s="1"/>
  <c r="H340"/>
  <c r="F340"/>
  <c r="H339"/>
  <c r="F339" s="1"/>
  <c r="E339" s="1"/>
  <c r="F332"/>
  <c r="H331"/>
  <c r="H323" s="1"/>
  <c r="H319"/>
  <c r="H318"/>
  <c r="H317"/>
  <c r="F317" s="1"/>
  <c r="E317" s="1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F298" s="1"/>
  <c r="E298" s="1"/>
  <c r="H296"/>
  <c r="H295"/>
  <c r="H294"/>
  <c r="H293"/>
  <c r="H292"/>
  <c r="H291"/>
  <c r="F291" s="1"/>
  <c r="E291" s="1"/>
  <c r="H290"/>
  <c r="H286"/>
  <c r="H285"/>
  <c r="H284"/>
  <c r="H283"/>
  <c r="H282"/>
  <c r="H281"/>
  <c r="H280"/>
  <c r="H279"/>
  <c r="H278"/>
  <c r="H277"/>
  <c r="H274"/>
  <c r="H273"/>
  <c r="H272"/>
  <c r="H271"/>
  <c r="H270"/>
  <c r="H269"/>
  <c r="H268"/>
  <c r="H267"/>
  <c r="H266"/>
  <c r="H265"/>
  <c r="H264"/>
  <c r="H263"/>
  <c r="H261"/>
  <c r="H260"/>
  <c r="H259"/>
  <c r="H258"/>
  <c r="H257"/>
  <c r="H256"/>
  <c r="F256" s="1"/>
  <c r="E256" s="1"/>
  <c r="H255"/>
  <c r="H254"/>
  <c r="H253"/>
  <c r="H252"/>
  <c r="F252" s="1"/>
  <c r="E252" s="1"/>
  <c r="H251"/>
  <c r="H250"/>
  <c r="H249"/>
  <c r="H248"/>
  <c r="H247"/>
  <c r="H246"/>
  <c r="H245"/>
  <c r="H244"/>
  <c r="H243"/>
  <c r="H242"/>
  <c r="H241"/>
  <c r="H240"/>
  <c r="H238"/>
  <c r="H237"/>
  <c r="H236"/>
  <c r="H235"/>
  <c r="H234"/>
  <c r="H233"/>
  <c r="H232"/>
  <c r="H230"/>
  <c r="H229"/>
  <c r="H228"/>
  <c r="H227"/>
  <c r="H226"/>
  <c r="F226" s="1"/>
  <c r="E226" s="1"/>
  <c r="H225"/>
  <c r="F225" s="1"/>
  <c r="E225" s="1"/>
  <c r="H223"/>
  <c r="H222"/>
  <c r="H221"/>
  <c r="H220"/>
  <c r="H219"/>
  <c r="H218"/>
  <c r="H217"/>
  <c r="H216"/>
  <c r="H215"/>
  <c r="H214"/>
  <c r="H213"/>
  <c r="F213" s="1"/>
  <c r="E213" s="1"/>
  <c r="H212"/>
  <c r="H211"/>
  <c r="H210"/>
  <c r="H209"/>
  <c r="H208"/>
  <c r="F208" s="1"/>
  <c r="E208" s="1"/>
  <c r="H207"/>
  <c r="F207" s="1"/>
  <c r="E207" s="1"/>
  <c r="H206"/>
  <c r="H205"/>
  <c r="H204"/>
  <c r="H203"/>
  <c r="H202"/>
  <c r="H201"/>
  <c r="F201" s="1"/>
  <c r="E201" s="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F183" s="1"/>
  <c r="E183" s="1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F164" s="1"/>
  <c r="E164" s="1"/>
  <c r="H163"/>
  <c r="H162"/>
  <c r="H161"/>
  <c r="H160"/>
  <c r="H159"/>
  <c r="H158"/>
  <c r="H157"/>
  <c r="H156"/>
  <c r="H155"/>
  <c r="F155" s="1"/>
  <c r="E155" s="1"/>
  <c r="H154"/>
  <c r="H152"/>
  <c r="H151"/>
  <c r="H150"/>
  <c r="H149"/>
  <c r="H148"/>
  <c r="H147"/>
  <c r="H146"/>
  <c r="H145"/>
  <c r="H144"/>
  <c r="H143"/>
  <c r="H142"/>
  <c r="F142" s="1"/>
  <c r="E142" s="1"/>
  <c r="H141"/>
  <c r="H140"/>
  <c r="H139"/>
  <c r="H138"/>
  <c r="F138" s="1"/>
  <c r="E138" s="1"/>
  <c r="H135"/>
  <c r="H134"/>
  <c r="H132"/>
  <c r="H131"/>
  <c r="H130"/>
  <c r="H129"/>
  <c r="H128"/>
  <c r="H127"/>
  <c r="H125"/>
  <c r="H124"/>
  <c r="H123"/>
  <c r="H122"/>
  <c r="H121"/>
  <c r="H120"/>
  <c r="H119"/>
  <c r="F119" s="1"/>
  <c r="E119" s="1"/>
  <c r="H118"/>
  <c r="H117"/>
  <c r="H116"/>
  <c r="H115"/>
  <c r="H114"/>
  <c r="H113"/>
  <c r="H112"/>
  <c r="H111"/>
  <c r="F111" s="1"/>
  <c r="E111" s="1"/>
  <c r="H110"/>
  <c r="F110" s="1"/>
  <c r="E110" s="1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5"/>
  <c r="H74"/>
  <c r="H73"/>
  <c r="H72"/>
  <c r="H71"/>
  <c r="H70"/>
  <c r="H69"/>
  <c r="H68"/>
  <c r="H67"/>
  <c r="H65"/>
  <c r="H64"/>
  <c r="H63"/>
  <c r="H62"/>
  <c r="H61"/>
  <c r="F61" s="1"/>
  <c r="E61" s="1"/>
  <c r="H60"/>
  <c r="H59"/>
  <c r="H58"/>
  <c r="H57"/>
  <c r="H56"/>
  <c r="H55"/>
  <c r="H54"/>
  <c r="H53"/>
  <c r="H52"/>
  <c r="H51"/>
  <c r="H50"/>
  <c r="H48"/>
  <c r="H47"/>
  <c r="H46"/>
  <c r="H45"/>
  <c r="H44"/>
  <c r="H43"/>
  <c r="H42"/>
  <c r="H41"/>
  <c r="H40"/>
  <c r="H39"/>
  <c r="H38"/>
  <c r="H37"/>
  <c r="F37" s="1"/>
  <c r="E37" s="1"/>
  <c r="H36"/>
  <c r="F36" s="1"/>
  <c r="E36" s="1"/>
  <c r="H35"/>
  <c r="H34"/>
  <c r="F34" s="1"/>
  <c r="E34" s="1"/>
  <c r="H33"/>
  <c r="H32"/>
  <c r="H31"/>
  <c r="H30"/>
  <c r="H29"/>
  <c r="F29" s="1"/>
  <c r="E29" s="1"/>
  <c r="H28"/>
  <c r="F28" s="1"/>
  <c r="E28" s="1"/>
  <c r="H27"/>
  <c r="F27" s="1"/>
  <c r="E27" s="1"/>
  <c r="H26"/>
  <c r="H25"/>
  <c r="H24"/>
  <c r="H23"/>
  <c r="H22"/>
  <c r="H21"/>
  <c r="F21" s="1"/>
  <c r="E21" s="1"/>
  <c r="H20"/>
  <c r="H19"/>
  <c r="H18"/>
  <c r="F18" s="1"/>
  <c r="E18" s="1"/>
  <c r="H17"/>
  <c r="F17" s="1"/>
  <c r="E17" s="1"/>
  <c r="H16"/>
  <c r="F16" s="1"/>
  <c r="E16" s="1"/>
  <c r="H15"/>
  <c r="F15" s="1"/>
  <c r="E15" s="1"/>
  <c r="H14"/>
  <c r="F14" s="1"/>
  <c r="E14" s="1"/>
  <c r="H13"/>
  <c r="H12"/>
  <c r="H11"/>
  <c r="H10"/>
  <c r="H9"/>
  <c r="H8"/>
  <c r="F381" l="1"/>
  <c r="E458"/>
  <c r="E476"/>
  <c r="E498"/>
  <c r="F398"/>
  <c r="E401"/>
  <c r="E398" s="1"/>
  <c r="F602"/>
  <c r="E603"/>
  <c r="E602" s="1"/>
  <c r="E613"/>
  <c r="F323"/>
  <c r="E332"/>
  <c r="E323" s="1"/>
  <c r="E415"/>
  <c r="E438"/>
  <c r="F621"/>
  <c r="E629"/>
  <c r="E621" s="1"/>
  <c r="F639"/>
  <c r="E648"/>
  <c r="E639" s="1"/>
  <c r="F657"/>
  <c r="E662"/>
  <c r="E657" s="1"/>
  <c r="F636"/>
  <c r="D630"/>
  <c r="F613"/>
  <c r="H630"/>
  <c r="F415"/>
  <c r="F438"/>
  <c r="H458"/>
  <c r="H476"/>
  <c r="H602"/>
  <c r="H657"/>
  <c r="H498"/>
  <c r="F605"/>
  <c r="F458"/>
  <c r="F476"/>
  <c r="F498"/>
  <c r="N48" i="2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F630" i="1" l="1"/>
  <c r="E636"/>
  <c r="E630" s="1"/>
  <c r="K48" i="2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</calcChain>
</file>

<file path=xl/sharedStrings.xml><?xml version="1.0" encoding="utf-8"?>
<sst xmlns="http://schemas.openxmlformats.org/spreadsheetml/2006/main" count="2081" uniqueCount="1474">
  <si>
    <t>«УТВЕРЖДАЮ»</t>
  </si>
  <si>
    <t xml:space="preserve">ПРЕЙСКУРАНТ ЦЕН
на платные услуги 
Холмской больницы ФГБУЗ ДВОМЦ ФМБА России 
</t>
  </si>
  <si>
    <t>Код услуги</t>
  </si>
  <si>
    <t>Наименование услуг</t>
  </si>
  <si>
    <t>Стоимость</t>
  </si>
  <si>
    <t>Расх.материал</t>
  </si>
  <si>
    <t>Цена (руб.)</t>
  </si>
  <si>
    <t>Физиотерапевтическое  отделение</t>
  </si>
  <si>
    <t>В01.054.001</t>
  </si>
  <si>
    <t>Осмотр (консультация) врача-физиотерапевта</t>
  </si>
  <si>
    <t>А17.10.003</t>
  </si>
  <si>
    <t>Дарсонвализация при патологии сердца и перикарда</t>
  </si>
  <si>
    <t>А17.23.002</t>
  </si>
  <si>
    <t>Дарсонвализация местная при заболеваниях центральной нервной системы и головного мозга</t>
  </si>
  <si>
    <t>А17.25.005</t>
  </si>
  <si>
    <t>Дарсонватизация эндоурально при заболеваниях органа слуха</t>
  </si>
  <si>
    <t>А17.13.004</t>
  </si>
  <si>
    <t>Дарсонвализация при нарушениях микроциркуляции</t>
  </si>
  <si>
    <t>А17.30.034</t>
  </si>
  <si>
    <t>Ультрафонофорез лекарственный</t>
  </si>
  <si>
    <t>А17.03.001</t>
  </si>
  <si>
    <t>Электрофорез- лекарственных препаратов при костной патологии</t>
  </si>
  <si>
    <t>А17.08.001</t>
  </si>
  <si>
    <t>Электрофорез лекарственных препаратов при заболеваниях верхних дыхательных путей</t>
  </si>
  <si>
    <t>А17.24.005</t>
  </si>
  <si>
    <t>А17.26.001</t>
  </si>
  <si>
    <t>Электрофорез лекарственных препаратов при заболеваниях органа зрения</t>
  </si>
  <si>
    <t>А17.08.001.001</t>
  </si>
  <si>
    <t>Электрофорез лекарственных препаратов эндоназальный</t>
  </si>
  <si>
    <t>А17.25.001</t>
  </si>
  <si>
    <t>Внутриушной электрофорез лекарственных препаратов при заболеваниях органа слуха</t>
  </si>
  <si>
    <t>А17.03.003</t>
  </si>
  <si>
    <t xml:space="preserve">Воздействие синусоидальными модулированными токами (СМТ-терапия) при костной патологии </t>
  </si>
  <si>
    <t>А17.13.002</t>
  </si>
  <si>
    <t xml:space="preserve">Воздействие синусоидальными модулированными токами (СМТ-терапия) при нарушениях микроциркуляции </t>
  </si>
  <si>
    <t>А17.24.007</t>
  </si>
  <si>
    <t>Воздействие синусоидальными модулированными токами (СМТ-терапия) при заболеваниях периферической нервной системы</t>
  </si>
  <si>
    <t>А17.30.024.002</t>
  </si>
  <si>
    <t>Электрофорез синусоидальными модулированными токами (СМТ-форез) (с прокладками на лекарственной основе)</t>
  </si>
  <si>
    <t>А22.13.001</t>
  </si>
  <si>
    <t>Лазерное облучение крови</t>
  </si>
  <si>
    <t>А22.19.001</t>
  </si>
  <si>
    <t>Ректальное лазерное воздействие при заболеваниях сигмовидной и прямой кишки</t>
  </si>
  <si>
    <t>А22.20.001</t>
  </si>
  <si>
    <t>Лазеротерапия при заболеваниях женских половых органов</t>
  </si>
  <si>
    <t>А22.25.002</t>
  </si>
  <si>
    <t>Светолечение коротким ультрафиолетовым излучением наружного уха</t>
  </si>
  <si>
    <t>А22.08.006</t>
  </si>
  <si>
    <t>Воздействие коротким ультрафиолетовым светом при заболеваниях верхних дыхательных путей</t>
  </si>
  <si>
    <t>А17.30.019</t>
  </si>
  <si>
    <t>Воздействие переменным магнитным полем (ПеМП)</t>
  </si>
  <si>
    <t>А17.30.031</t>
  </si>
  <si>
    <t>Воздействие магнитными полями</t>
  </si>
  <si>
    <t>А17.03.006</t>
  </si>
  <si>
    <t>Воздействие токами ультравысокой частоты при костной патологии</t>
  </si>
  <si>
    <t>А17.08.004</t>
  </si>
  <si>
    <t>Воздействие токами ультравысокой частоты при заболеваниях верхних дыхательных путей</t>
  </si>
  <si>
    <t>Электрофорез лекарственных препаратов при заболевании периферической  нервной  системы ( 1 услуга для  КАРИПАИНА )</t>
  </si>
  <si>
    <t>А17.30.026</t>
  </si>
  <si>
    <t>Инфитатерапия</t>
  </si>
  <si>
    <t>А17.01.002.03</t>
  </si>
  <si>
    <r>
      <t xml:space="preserve">Лазеропунктура </t>
    </r>
    <r>
      <rPr>
        <b/>
        <sz val="12"/>
        <rFont val="Arial Cyr"/>
        <charset val="204"/>
      </rPr>
      <t>до  5 полей</t>
    </r>
  </si>
  <si>
    <r>
      <t xml:space="preserve">Лазеропунктура ( с магнитной насадкой) </t>
    </r>
    <r>
      <rPr>
        <b/>
        <sz val="12"/>
        <rFont val="Arial Cyr"/>
        <charset val="204"/>
      </rPr>
      <t>до 5 полей</t>
    </r>
  </si>
  <si>
    <t>А21.01.001</t>
  </si>
  <si>
    <t xml:space="preserve">Массаж общий </t>
  </si>
  <si>
    <t>А21.01.005</t>
  </si>
  <si>
    <t>Массаж волосистой части головы</t>
  </si>
  <si>
    <t>А21.01.002</t>
  </si>
  <si>
    <t>Массаж лица</t>
  </si>
  <si>
    <t>А21.01.003</t>
  </si>
  <si>
    <t>Массаж шеи (воротниковой зоны)</t>
  </si>
  <si>
    <t>А21.01.004</t>
  </si>
  <si>
    <t>Массаж рук (надплечья, плеча)</t>
  </si>
  <si>
    <t>Массаж рук (кисти и предплечья)</t>
  </si>
  <si>
    <t>А21.30.005</t>
  </si>
  <si>
    <t>Массаж грудной клетки</t>
  </si>
  <si>
    <t>А21.24.004</t>
  </si>
  <si>
    <t>Массаж при заболеваниях периферической нервной системы (спины)</t>
  </si>
  <si>
    <t>Массаж при заболеваниях периферической нервной системы (шейно-грудного отдела позвоночника)</t>
  </si>
  <si>
    <t>Массаж при заболеваниях периферической нервной системы (пояснично-крестцовой зоны)</t>
  </si>
  <si>
    <t>А21.30.001</t>
  </si>
  <si>
    <t>Массаж живота</t>
  </si>
  <si>
    <t>А21.01.009</t>
  </si>
  <si>
    <t>Массаж ног (бедра)</t>
  </si>
  <si>
    <t>Массаж ног (стопы и голени)</t>
  </si>
  <si>
    <t>А11.12.003</t>
  </si>
  <si>
    <t>Внутривенное капельное введение</t>
  </si>
  <si>
    <t>Внутривенное  введение</t>
  </si>
  <si>
    <t>А11.01.002</t>
  </si>
  <si>
    <t>Внутримышечное введение</t>
  </si>
  <si>
    <t>ОТДЕЛЕНИЕ  ЛУЧЕВОЙ ДИАГНОСТИКИ (Ультразвуковые исследования)</t>
  </si>
  <si>
    <t>А04.01.001</t>
  </si>
  <si>
    <t>Ультразвуковое исследование мягких тканей (одна анатомическая зона)</t>
  </si>
  <si>
    <t>А04.04.001</t>
  </si>
  <si>
    <t>Ультразвуковое исследование сустава</t>
  </si>
  <si>
    <t>А04.06.001</t>
  </si>
  <si>
    <t>Ультразвуковое исследование селезенки</t>
  </si>
  <si>
    <t>А04.06.002</t>
  </si>
  <si>
    <t>Ультразвуковое исследование лимфатических узлов (одна анатомическая зона)</t>
  </si>
  <si>
    <t>А04.07.002</t>
  </si>
  <si>
    <t>Ультразвуковое исследование слюнных желез</t>
  </si>
  <si>
    <t>А04.09.001</t>
  </si>
  <si>
    <t>Ультразвуковое исследование плевральной полости</t>
  </si>
  <si>
    <t>А04.14.001</t>
  </si>
  <si>
    <t>Ультразвуковое исследование печени</t>
  </si>
  <si>
    <t>А04.14.002</t>
  </si>
  <si>
    <t>Ультразвуковое исследование желчного пузыря</t>
  </si>
  <si>
    <t>А04.14.002.001</t>
  </si>
  <si>
    <t>Ультразвуковое исследование желчного пузыря с определением его сократимости</t>
  </si>
  <si>
    <t>А04.15.001</t>
  </si>
  <si>
    <t>Ультразвуковое исследование поджелудочной железы</t>
  </si>
  <si>
    <t>А04.16.001</t>
  </si>
  <si>
    <t>Ультразвуковое исследование органов брюшной полости (комплексное)</t>
  </si>
  <si>
    <t>А04.20.001</t>
  </si>
  <si>
    <t>Ультразвуковое исследование матки и придатков</t>
  </si>
  <si>
    <t>А04.20.001.001</t>
  </si>
  <si>
    <t>Ультразвуковое исследование матки и придатков трансвагинальное</t>
  </si>
  <si>
    <t>А04.20.002</t>
  </si>
  <si>
    <t>Ультразвуковое исследование молочных желез</t>
  </si>
  <si>
    <t>А04.21.001</t>
  </si>
  <si>
    <t>Ультразвуковое исследование простаты</t>
  </si>
  <si>
    <t>А04.21.001.001</t>
  </si>
  <si>
    <t>Ультразвуковое исследование предстательной железы трансректальное</t>
  </si>
  <si>
    <t>А04.22.002</t>
  </si>
  <si>
    <t>Ультразвуковое исследование надпочечников</t>
  </si>
  <si>
    <t>А04.22.001</t>
  </si>
  <si>
    <t>Ультразвуковое исследование щитовидной железы и паращитовидных желез</t>
  </si>
  <si>
    <t>А04.28.002.001</t>
  </si>
  <si>
    <t>Ультразвуковое исследование почек</t>
  </si>
  <si>
    <t>А04.28.002.003</t>
  </si>
  <si>
    <t>Ультразвуковое исследование мочевого пузыря</t>
  </si>
  <si>
    <t>А04.28.003</t>
  </si>
  <si>
    <t>Ультразвуковое исследование органов мошонки</t>
  </si>
  <si>
    <t>А04.30.001</t>
  </si>
  <si>
    <t>Ультразвуковое исследование плода (1 триместр)</t>
  </si>
  <si>
    <t>А04.30.003</t>
  </si>
  <si>
    <t>Ультразвуковое исследование забрюшинного пространства</t>
  </si>
  <si>
    <t>А04.30.004</t>
  </si>
  <si>
    <t>Ультразвуковое определение жидкости в брюшной полости</t>
  </si>
  <si>
    <t>А04.30.006</t>
  </si>
  <si>
    <t>Ультразвуковое исследование брюшины</t>
  </si>
  <si>
    <t>ПОЛИКЛИНИКА</t>
  </si>
  <si>
    <t>Медицинские осмотры:</t>
  </si>
  <si>
    <t>Медицинский осмотр (предварительный, периодический) для работников военнизированной охраны,инкассации, и  которым разрешено ношение оружия и его применение по  приказу № 302 Н, приложение 2, п.1-13</t>
  </si>
  <si>
    <t>В04.047.001</t>
  </si>
  <si>
    <t xml:space="preserve">     -   терапевт</t>
  </si>
  <si>
    <t>В01.008.001</t>
  </si>
  <si>
    <t xml:space="preserve">     -   дерматовенеролог</t>
  </si>
  <si>
    <t>В01.028.001</t>
  </si>
  <si>
    <t xml:space="preserve">     -   отоларинголог</t>
  </si>
  <si>
    <t>В01.029.001</t>
  </si>
  <si>
    <t xml:space="preserve">     -   офтальмолог</t>
  </si>
  <si>
    <t>В01.057.001</t>
  </si>
  <si>
    <t xml:space="preserve">     -   хирург</t>
  </si>
  <si>
    <t>В04.001.02</t>
  </si>
  <si>
    <t xml:space="preserve">     -   смотровой</t>
  </si>
  <si>
    <t>В01.023.001</t>
  </si>
  <si>
    <t xml:space="preserve">     -   невролог</t>
  </si>
  <si>
    <t>А03.25.002</t>
  </si>
  <si>
    <t xml:space="preserve">     -   вестибулометрия</t>
  </si>
  <si>
    <t>В03.016.03-06  А09.05.023-026  А12.06.011 А26.20.006 А08.20.012</t>
  </si>
  <si>
    <t xml:space="preserve">     -   лабораторные исследования (ОАК,ОАМ,цитология,бактериология,ЭДС, холестерин,сахар,забор крови)</t>
  </si>
  <si>
    <r>
      <t xml:space="preserve">     -  </t>
    </r>
    <r>
      <rPr>
        <b/>
        <u/>
        <sz val="10"/>
        <rFont val="Arial Cyr"/>
        <charset val="204"/>
      </rPr>
      <t>ДОПОЛНИТЕЛЬНО</t>
    </r>
    <r>
      <rPr>
        <sz val="10"/>
        <rFont val="Arial Cyr"/>
        <family val="2"/>
        <charset val="204"/>
      </rPr>
      <t xml:space="preserve">   </t>
    </r>
  </si>
  <si>
    <t>А12.09.001</t>
  </si>
  <si>
    <t xml:space="preserve">     -   ФВД (спирометрия)</t>
  </si>
  <si>
    <t>В01.064.001</t>
  </si>
  <si>
    <t xml:space="preserve">     -   стоматолог</t>
  </si>
  <si>
    <t>В01.001.001</t>
  </si>
  <si>
    <t xml:space="preserve">     -   гинеколог</t>
  </si>
  <si>
    <t>А06.09.007</t>
  </si>
  <si>
    <t xml:space="preserve">     -   флюорография лёгких  цифровая</t>
  </si>
  <si>
    <t>А06.20.006</t>
  </si>
  <si>
    <t xml:space="preserve">     - ультразвуковое исследование молочных желез ( старше 40 лет 1 раз в  2 года)</t>
  </si>
  <si>
    <t>Медицинский осмотр (предварительный, периодический) (женщины) по  приказу № 302 Н, приложение 2, п.14-26</t>
  </si>
  <si>
    <t>Медицинский осмотр (предварительный, периодический)  - по приказу № 302 Н, приложение 2, п.14-26 (мужчины)</t>
  </si>
  <si>
    <t>Медицинский осмотр (предварительный, периодический) - плавсостав (женщины)</t>
  </si>
  <si>
    <t xml:space="preserve">     -   председатель врачевной комиссии - терапевт</t>
  </si>
  <si>
    <t xml:space="preserve">     -   терапевт  </t>
  </si>
  <si>
    <t xml:space="preserve">     -   доврачебный  кабинет</t>
  </si>
  <si>
    <t>А05.10.001</t>
  </si>
  <si>
    <t xml:space="preserve">     -   ЭКГ</t>
  </si>
  <si>
    <t>А12.25.001</t>
  </si>
  <si>
    <t xml:space="preserve">     -   аудиограмма</t>
  </si>
  <si>
    <t>А02.02.005</t>
  </si>
  <si>
    <t xml:space="preserve">     -   паллестезиометрия  (вибротест )</t>
  </si>
  <si>
    <t>А12.06.011 В03.016.003  А09.19.009  А11.05.001</t>
  </si>
  <si>
    <t xml:space="preserve">     -   лабораторные исследования</t>
  </si>
  <si>
    <t xml:space="preserve">     -   регистратура</t>
  </si>
  <si>
    <t xml:space="preserve">     -   медосвидет.с  выдачей дубликата                                 прививочного кабинета</t>
  </si>
  <si>
    <t>А03.25.001</t>
  </si>
  <si>
    <r>
      <rPr>
        <b/>
        <u/>
        <sz val="10"/>
        <rFont val="Arial Cyr"/>
        <charset val="204"/>
      </rPr>
      <t xml:space="preserve"> ДОПОЛНИТЕЛЬНО </t>
    </r>
    <r>
      <rPr>
        <sz val="10"/>
        <rFont val="Arial Cyr"/>
        <family val="2"/>
        <charset val="204"/>
      </rPr>
      <t xml:space="preserve">            </t>
    </r>
  </si>
  <si>
    <t>Медицинский осмотр (предварительный, периодический) - плавсостав (мужчины)</t>
  </si>
  <si>
    <t xml:space="preserve">     -   медосвидет. с выдачей дубликата прививочного кабинета</t>
  </si>
  <si>
    <t xml:space="preserve">     -    Вестибулярная  проба</t>
  </si>
  <si>
    <t>Медицинский осмотр ( первичный) - для водолазов</t>
  </si>
  <si>
    <t xml:space="preserve">     -   водолазный  врач</t>
  </si>
  <si>
    <t>А03.26.001</t>
  </si>
  <si>
    <t xml:space="preserve">     -   Биомикроскопия  глаза</t>
  </si>
  <si>
    <t>А06.08.003</t>
  </si>
  <si>
    <t xml:space="preserve">    -    Рентгенография придаточных пазух нос</t>
  </si>
  <si>
    <t>А02.26.003</t>
  </si>
  <si>
    <t xml:space="preserve">    -    Офтальмоскопия</t>
  </si>
  <si>
    <t>А02.26.015</t>
  </si>
  <si>
    <t xml:space="preserve">    -    Тонометрия глаза (по Маклакову) </t>
  </si>
  <si>
    <t xml:space="preserve">     -   лабораторные исследования (клинич.ан.крови, ретикулоциты,оющ.ан.мочи,ЭДС,НВs-Ag, анти-НСV,группа крови, резус фактор,холестерин,АСТ,АЛТ,мочевина,креатинин,глюкоза)</t>
  </si>
  <si>
    <t>А06.09.006.001</t>
  </si>
  <si>
    <t xml:space="preserve">   -    Флюорография легких цифровая</t>
  </si>
  <si>
    <r>
      <t>Медицинский осмотр (для кандидатов на</t>
    </r>
    <r>
      <rPr>
        <b/>
        <sz val="14"/>
        <rFont val="Arial Cyr"/>
        <charset val="204"/>
      </rPr>
      <t xml:space="preserve"> обучение</t>
    </r>
    <r>
      <rPr>
        <b/>
        <sz val="10"/>
        <rFont val="Arial Cyr"/>
        <charset val="204"/>
      </rPr>
      <t xml:space="preserve"> профессии водолаз)</t>
    </r>
  </si>
  <si>
    <t>А03.16.001</t>
  </si>
  <si>
    <t xml:space="preserve">    -    Эзофагогастродуоденоскопия</t>
  </si>
  <si>
    <t xml:space="preserve">    -    Тонометрия глаза (по Маклакову)</t>
  </si>
  <si>
    <t xml:space="preserve">    -    Биомикроскопия глаза</t>
  </si>
  <si>
    <t xml:space="preserve">    -    Вестибулометрия</t>
  </si>
  <si>
    <t xml:space="preserve">    -    Тональная аудиометрия</t>
  </si>
  <si>
    <t xml:space="preserve">     -   лабораторные исследования (клинич.ан.крови, ретикулоциты,общ.ан.мочи,ЭДС,НВs-Ag, анти-НСV,группа крови, резус фактор,холестерин,АСТ,АЛТ,мочевина,креатинин,глюкоза)</t>
  </si>
  <si>
    <r>
      <t>Медицинский осмотр (</t>
    </r>
    <r>
      <rPr>
        <b/>
        <sz val="14"/>
        <rFont val="Arial Cyr"/>
        <charset val="204"/>
      </rPr>
      <t>периодичный</t>
    </r>
    <r>
      <rPr>
        <b/>
        <sz val="10"/>
        <rFont val="Arial Cyr"/>
        <charset val="204"/>
      </rPr>
      <t xml:space="preserve"> ) - для водолазов</t>
    </r>
  </si>
  <si>
    <t xml:space="preserve">     -   лабораторные исследования (клинич.ан.крови, ретикулоциты,общ.ан.мочи,ЭДС,холестерин,АСТ,АЛТ,мочевина,креатинин,глюкоза)</t>
  </si>
  <si>
    <t>Медицинский осмотр для поступающих в МГУ им. Адм. Г.И. Невельского на высшее образование (г.Владивосток)</t>
  </si>
  <si>
    <t>А12.06.011 В03.016.003  А09.19.009  В03.016.006 А11.05.001</t>
  </si>
  <si>
    <t xml:space="preserve">     -   лабораторные исследования ( ЭДС, забор крови,кл.ан.крови,ОАМ,кал на я/г)</t>
  </si>
  <si>
    <t xml:space="preserve">     -  рентгенография придаточных пазух носа</t>
  </si>
  <si>
    <r>
      <t xml:space="preserve">     -  </t>
    </r>
    <r>
      <rPr>
        <b/>
        <u/>
        <sz val="10"/>
        <rFont val="Arial Cyr"/>
        <charset val="204"/>
      </rPr>
      <t>ДОПОЛНИТЕЛЬНО</t>
    </r>
    <r>
      <rPr>
        <sz val="10"/>
        <rFont val="Arial Cyr"/>
        <family val="2"/>
        <charset val="204"/>
      </rPr>
      <t xml:space="preserve">  флюорография лёгких  цифровая</t>
    </r>
  </si>
  <si>
    <t>Медицинский осмотр для поступающих в средние мореходные училища ( Справка "086У")</t>
  </si>
  <si>
    <t xml:space="preserve">     -   лабораторные исследования ( ЭДС, забор крови,кл.ан.крови,кал на я/г)</t>
  </si>
  <si>
    <t>Медицинский осмотр для поступающих в средние и высшие учебные заведения (справка 086У)</t>
  </si>
  <si>
    <t>А12.016.011  В03.016.002  А11.05.001</t>
  </si>
  <si>
    <t xml:space="preserve">     -   лабораторные исследования ( ЭДС, забор крови,СОЭ,лейкоциты,гемоглобин)</t>
  </si>
  <si>
    <t>Медицинский осмотр  ВВК  УВД  (мужчины)</t>
  </si>
  <si>
    <t>В03.016.003  В03.016.006  А11.05.001</t>
  </si>
  <si>
    <t xml:space="preserve">     -   Общий анализ крови + моча+забор крови</t>
  </si>
  <si>
    <t>Медицинский осмотр  ВВК  УВД  ( женщины )</t>
  </si>
  <si>
    <t>А09.20.001</t>
  </si>
  <si>
    <t xml:space="preserve">     -   мазок  ГН</t>
  </si>
  <si>
    <t>Медицинский осмотр для поступающих в  учебные заведения МВД РФ (женщины)</t>
  </si>
  <si>
    <t xml:space="preserve">     -   вестибулярная  проба</t>
  </si>
  <si>
    <t xml:space="preserve">     -   R - пазух носа с описанием</t>
  </si>
  <si>
    <t xml:space="preserve">     -   мазок на  ГН</t>
  </si>
  <si>
    <t xml:space="preserve">     -   лабораторные исследования( ОАК, ОАМ, забор крови)</t>
  </si>
  <si>
    <t xml:space="preserve">     - R стопы + стопа с нагрузкой</t>
  </si>
  <si>
    <t>Медицинский осмотр для поступающих в  учебные заведения МВД РФ (мужчины)</t>
  </si>
  <si>
    <t>Медицинский осмотр лиц, поступающих на работу в Холмскую больницу ФГБУЗ ДВОМЦ ФМБА России</t>
  </si>
  <si>
    <t>В03.016.003  А12.06.029  А09.20.001  А11.05.001</t>
  </si>
  <si>
    <t xml:space="preserve">     -   лабораторные исследования(ОАК,забор крови,ЭДС, мазок)</t>
  </si>
  <si>
    <t>Медицинское  освидетельствование :</t>
  </si>
  <si>
    <t>Медицинское освидетельствование о  состоянии здоровья для посещения  бассейна</t>
  </si>
  <si>
    <t>А12.06.029</t>
  </si>
  <si>
    <t xml:space="preserve">     -   ЭДС</t>
  </si>
  <si>
    <r>
      <t xml:space="preserve">Медицинское освидетельствование на наличие медицинских противопоказаний к управлению транспортным средством (приписной контингент) для категорий </t>
    </r>
    <r>
      <rPr>
        <b/>
        <sz val="11"/>
        <rFont val="Arial Cyr"/>
        <charset val="204"/>
      </rPr>
      <t>C,D,CE,DE,Tm,Tb,C1,D1,C1E,D1E</t>
    </r>
  </si>
  <si>
    <r>
      <t xml:space="preserve">     -  </t>
    </r>
    <r>
      <rPr>
        <b/>
        <u/>
        <sz val="10"/>
        <rFont val="Arial Cyr"/>
        <charset val="204"/>
      </rPr>
      <t>ДОПОЛНИТЕЛЬНО</t>
    </r>
    <r>
      <rPr>
        <sz val="10"/>
        <rFont val="Arial Cyr"/>
        <family val="2"/>
        <charset val="204"/>
      </rPr>
      <t xml:space="preserve">  </t>
    </r>
  </si>
  <si>
    <t xml:space="preserve">     -   лабораторные исследования( ОАК, ОАМ, забор крови )</t>
  </si>
  <si>
    <r>
      <t xml:space="preserve">Медицинское освидетельствование на наличие медицинских противопоказаний к управлению транспортным средством (приписной контингент)для категорий  </t>
    </r>
    <r>
      <rPr>
        <b/>
        <sz val="10"/>
        <rFont val="Arial Cyr"/>
        <charset val="204"/>
      </rPr>
      <t xml:space="preserve"> A,A1,B,B1</t>
    </r>
  </si>
  <si>
    <t xml:space="preserve">     -   лабораторные исследования( ОАК, ОАМ, забор крови,холестерин)</t>
  </si>
  <si>
    <r>
      <t xml:space="preserve">     -  </t>
    </r>
    <r>
      <rPr>
        <sz val="10"/>
        <rFont val="Arial Cyr"/>
        <family val="2"/>
        <charset val="204"/>
      </rPr>
      <t xml:space="preserve"> флюорография лёгких  цифровая</t>
    </r>
  </si>
  <si>
    <t>Медицинское освидетельствование на наличие медицинских противопоказаний к управлению транспортным средством (для сотрудников больницы)</t>
  </si>
  <si>
    <r>
      <t xml:space="preserve">Медицинское освидетельствование на наличие медицинских противопоказаний к владению оружием ( </t>
    </r>
    <r>
      <rPr>
        <u/>
        <sz val="11"/>
        <rFont val="Arial Cyr"/>
        <charset val="204"/>
      </rPr>
      <t>приписное население )</t>
    </r>
  </si>
  <si>
    <r>
      <t xml:space="preserve">Медицинское освидетельствование на наличие медицинских противопоказаний к владению оружием( </t>
    </r>
    <r>
      <rPr>
        <u/>
        <sz val="11"/>
        <rFont val="Arial Cyr"/>
        <charset val="204"/>
      </rPr>
      <t>не  приписное население )</t>
    </r>
  </si>
  <si>
    <t>А11.05.001,В03.016.006,В03.016.002</t>
  </si>
  <si>
    <t xml:space="preserve">     -   лаборатория ( кровь общ,моча общ, забор)</t>
  </si>
  <si>
    <t>Медицинское освидетельствование  с выдачей справки о     состоянии здоровья ( для сотрудников больницы )</t>
  </si>
  <si>
    <t>Осмотр врача с оформлением справки для получения путевки на санаторно-куротное лечение</t>
  </si>
  <si>
    <t>Осмотр врача с оформлением санаторно-курортной карты</t>
  </si>
  <si>
    <t xml:space="preserve">А12.06.029 В03.016.003 В03.016.006  А11.05.001 </t>
  </si>
  <si>
    <t xml:space="preserve">     -   лабораторные исследования (ЭДС, ОАК,ОАМ, заб.крови)</t>
  </si>
  <si>
    <t>В04.047.02</t>
  </si>
  <si>
    <t>Предрейсовый медицинский осмотр</t>
  </si>
  <si>
    <t>Послерейсовый медицинский осмотр</t>
  </si>
  <si>
    <t>В04.001.002,В04.008.002,В04.023.002,В04.028.002,В04.029.002,В04.033.002,В04.047.002,В04.057.002,В04.064.004,</t>
  </si>
  <si>
    <t>Профилактический осмотр врача - специалиста</t>
  </si>
  <si>
    <t>Осмотр врача с выдачей дубликата заключения о состоянии здоровья</t>
  </si>
  <si>
    <t>Осмотр врача с выдачей дубликата б/листа</t>
  </si>
  <si>
    <t>Осмотр врача с оформлением международного сертификата</t>
  </si>
  <si>
    <t>Осмотр врача с оформлением международного сертификата (3-4 сертификата)</t>
  </si>
  <si>
    <t>Осмотр врача с оформлением дубликата прививочного сертификата</t>
  </si>
  <si>
    <t>Осмотр врача с оформлением выписки из истории болезни (до 10 листов)</t>
  </si>
  <si>
    <t>Осмотр врача с оформлением выписки из истории болезни (более 10 листов)</t>
  </si>
  <si>
    <t xml:space="preserve">                    Стационар</t>
  </si>
  <si>
    <t>Прием (осмотр, консультация) врача-акушера-гинеколога первичный</t>
  </si>
  <si>
    <t>В01.001.002</t>
  </si>
  <si>
    <t>Прием (осмотр, консультация) врача-акушера-гинеколога повторный</t>
  </si>
  <si>
    <t>В01.003.001</t>
  </si>
  <si>
    <t>Осмотр (консультация) врачом-анестезиологом-реаниматологом первичный</t>
  </si>
  <si>
    <t>В01.003.002</t>
  </si>
  <si>
    <t>Осмотр (консультация) врачом-анестезиологом-реаниматологом повторный</t>
  </si>
  <si>
    <t>В01.015.001</t>
  </si>
  <si>
    <t>Прием (осмотр, консультация) врача-кардиолога  первичный (заведующего отделением)</t>
  </si>
  <si>
    <t>Прием (осмотр, консультация) врача-невролога первичный</t>
  </si>
  <si>
    <t>В01.023.002</t>
  </si>
  <si>
    <t>Прием (осмотр, консультация) врача-невролога повторный</t>
  </si>
  <si>
    <t>В01.047.001</t>
  </si>
  <si>
    <t xml:space="preserve">Прием (осмотр, консультация) врача-терапевта первичный </t>
  </si>
  <si>
    <t>В01.047.002</t>
  </si>
  <si>
    <t xml:space="preserve">Прием (осмотр, консультация) врача-терапевта повторный </t>
  </si>
  <si>
    <t>Прием (осмотр, консультация) врача-хирурга первичный (заведующего отделением)</t>
  </si>
  <si>
    <t>В01.057.002</t>
  </si>
  <si>
    <t>Прием (осмотр, консультация) врача-хирурга повторный (заведующего отделением)</t>
  </si>
  <si>
    <t>В03.003.005</t>
  </si>
  <si>
    <t>Суточное наблюдение реанимационного пациента</t>
  </si>
  <si>
    <t>В01.023.003</t>
  </si>
  <si>
    <t>Ежедневный осмотр врачом-неврологом с наблюдением и уходом среднего и младшего медицинского персонала в отделении стационара (с медикаментозным обеспечением)</t>
  </si>
  <si>
    <t>А11.23.003</t>
  </si>
  <si>
    <t xml:space="preserve">Эпидуральное введение лекарственных препаратов </t>
  </si>
  <si>
    <t xml:space="preserve">A 11.04.004      </t>
  </si>
  <si>
    <t>Внутрисуставное введение лекарственных препаратов (корешковое)</t>
  </si>
  <si>
    <t>В01.047.009</t>
  </si>
  <si>
    <t>Ежедневный осмотр врачом-терапевтом с наблюдением и уходом среднего и младшего медицинского персонала в отделении стационара (с медикаментозным обеспечением)</t>
  </si>
  <si>
    <t>Палата с индивидуальным уходом (1 местная)</t>
  </si>
  <si>
    <t>В01.015.006</t>
  </si>
  <si>
    <t>Ежедневный осмотр врачом-кардиологом с наблюдением и уходом среднего и младшего медицинского персонала в отделении стационара (с медикаментозным обеспечением)</t>
  </si>
  <si>
    <t>Палата с индивидуальным уходом (повышенной комфортности)</t>
  </si>
  <si>
    <t>В01.057.005</t>
  </si>
  <si>
    <t>Ежедневный осмотр врачом-хирургом с наблюдением и уходом среднего и младшего медицинского персонала в отделении стационара (с медикаментозным обеспечением)</t>
  </si>
  <si>
    <t>А16.14.009,001</t>
  </si>
  <si>
    <t>Холецистэктомия малоинвазивная</t>
  </si>
  <si>
    <t>Легирование геморроидальных узлов</t>
  </si>
  <si>
    <t>А16.30.028.001</t>
  </si>
  <si>
    <t>Пластика передней брюшной стенки с использованием импланта (размер 15х15)</t>
  </si>
  <si>
    <t>Пластика передней брюшной стенки с использованием импланта (размер 30х30)</t>
  </si>
  <si>
    <t>В01.001.006</t>
  </si>
  <si>
    <t>Ежедневный осмотр врачом-акушером-гинекологом с наблюдением и уходом среднего и младшего медицинского персонала в отделении стационара (с медикаментозным обеспечением)</t>
  </si>
  <si>
    <t>Палата с индивидуальным уходом ( 2 местная)</t>
  </si>
  <si>
    <t>ОТДЕЛЕНИЕ  ЛУЧЕВОЙ ДИАГНОСТИКИ</t>
  </si>
  <si>
    <t>А06.03.005</t>
  </si>
  <si>
    <t>Рентгенография всего черепа, в одной или более проекциях</t>
  </si>
  <si>
    <t>А06.03.007</t>
  </si>
  <si>
    <t>Рентгенография первого и второго шейного позвонка (спецукладка - С2 через рот)</t>
  </si>
  <si>
    <t>А06.03.010</t>
  </si>
  <si>
    <t>Рентгенография шейного отдела позвоночника</t>
  </si>
  <si>
    <t>А06.03.013</t>
  </si>
  <si>
    <t>Рентгенография грудного  отдела позвоночника</t>
  </si>
  <si>
    <t>А06.03.016</t>
  </si>
  <si>
    <t>Рентгенография пояснично-крестцового отдела позвоночника</t>
  </si>
  <si>
    <t>А06.03.017</t>
  </si>
  <si>
    <t>Рентгенография крестца и копчика</t>
  </si>
  <si>
    <t>А06.03.018</t>
  </si>
  <si>
    <t>Рентгенография позвоночника, специальные исследования и проекции</t>
  </si>
  <si>
    <t>А06.03.022</t>
  </si>
  <si>
    <t>Рентгенография ключицы</t>
  </si>
  <si>
    <t>А06.03.023</t>
  </si>
  <si>
    <t>Рентгенография ребра(ер)</t>
  </si>
  <si>
    <t>А06.03.024</t>
  </si>
  <si>
    <t>Рентгенография грудины</t>
  </si>
  <si>
    <t>А06.03.025</t>
  </si>
  <si>
    <t>Рентгенография плеча</t>
  </si>
  <si>
    <t>А06.03.026</t>
  </si>
  <si>
    <t>Рентгенография лопатки</t>
  </si>
  <si>
    <t>А06.03.029</t>
  </si>
  <si>
    <t>Рентгенография локтевой кости и лучевой кости</t>
  </si>
  <si>
    <t>А06.03.032</t>
  </si>
  <si>
    <t>Рентгенография кисти руки (в 1 проекции)</t>
  </si>
  <si>
    <t>Рентгенография кисти руки (в 2 проекциях)</t>
  </si>
  <si>
    <t>А06.03.034</t>
  </si>
  <si>
    <t>Рентгенография пальцев руки</t>
  </si>
  <si>
    <t>А06.03.036</t>
  </si>
  <si>
    <t>Рентгенография нижней конечности (спецукладка - плоскостопие)</t>
  </si>
  <si>
    <t>А06.03.041</t>
  </si>
  <si>
    <t>Рентгенография всего таза</t>
  </si>
  <si>
    <t>А06.03.043</t>
  </si>
  <si>
    <t>Рентгенография бедренной кости</t>
  </si>
  <si>
    <t>А06.03.049</t>
  </si>
  <si>
    <t>Рентгенография предплюсны</t>
  </si>
  <si>
    <t>А06.03.050</t>
  </si>
  <si>
    <t>Рентгенография пяточной кости</t>
  </si>
  <si>
    <t>А06.03.051</t>
  </si>
  <si>
    <t>Рентгенография плюсны и фаланг стопы</t>
  </si>
  <si>
    <t>А06.03.052</t>
  </si>
  <si>
    <t>Рентгенография стопы</t>
  </si>
  <si>
    <t>А06.03.053</t>
  </si>
  <si>
    <t>Рентгенография стопы в двух проекциях</t>
  </si>
  <si>
    <t>А06.04.001</t>
  </si>
  <si>
    <t>Рентгенография височно-нижнечелюстного сустава</t>
  </si>
  <si>
    <t>А06.04.003</t>
  </si>
  <si>
    <t>Рентгенография локтевого сустава</t>
  </si>
  <si>
    <t>А06.04.004</t>
  </si>
  <si>
    <t>Рентгенография лучезапястного сустава</t>
  </si>
  <si>
    <t>А06.04.005</t>
  </si>
  <si>
    <t>Рентгенография коленного сустава</t>
  </si>
  <si>
    <t>А06.04.010</t>
  </si>
  <si>
    <t>Рентгенография плечевого сустава</t>
  </si>
  <si>
    <t>Рентгенография плечевого сустава (в 2 проекциях с отведением)</t>
  </si>
  <si>
    <t>А06.04.011</t>
  </si>
  <si>
    <t>Рентгенография   т/б сустава</t>
  </si>
  <si>
    <t>Рентгенография бедренного сустава (в 2 проекциях с отведением)</t>
  </si>
  <si>
    <t>А06.04.012</t>
  </si>
  <si>
    <t>Рентгенография голеностопного сустава</t>
  </si>
  <si>
    <t>А06.07.004</t>
  </si>
  <si>
    <t>Ортопантомография</t>
  </si>
  <si>
    <t>Рентгенография придаточных пазух нос</t>
  </si>
  <si>
    <t>А06.08.004</t>
  </si>
  <si>
    <t>Рентгенография костей  носа</t>
  </si>
  <si>
    <t>А06.08.005</t>
  </si>
  <si>
    <t>Рентгенография основной кости (с центрацией на турецкое седло)</t>
  </si>
  <si>
    <t>Флюорография легких цифровая</t>
  </si>
  <si>
    <t>Рентгенография легких (в 1 проекции)</t>
  </si>
  <si>
    <t>Рентгенография легких (в 2 проекциях)</t>
  </si>
  <si>
    <t>А06.09.008</t>
  </si>
  <si>
    <t>Томография легких</t>
  </si>
  <si>
    <t>А06.20.001</t>
  </si>
  <si>
    <t>Гистеросальпингография</t>
  </si>
  <si>
    <t>А06.20.004</t>
  </si>
  <si>
    <t>Маммография</t>
  </si>
  <si>
    <t>А06.25.002</t>
  </si>
  <si>
    <t>Рентгенография височной кости</t>
  </si>
  <si>
    <t>А06.28.002</t>
  </si>
  <si>
    <t>Внутривенная урография</t>
  </si>
  <si>
    <t>А06.28.007</t>
  </si>
  <si>
    <t>Цистография</t>
  </si>
  <si>
    <t>А06.28.013</t>
  </si>
  <si>
    <t>Обзорная урография (рентгенография мочевыделительной системы)</t>
  </si>
  <si>
    <t>А06.30.008</t>
  </si>
  <si>
    <t>Фистулография</t>
  </si>
  <si>
    <t>А06.30.004</t>
  </si>
  <si>
    <t>Обзорный снимок брюшной полости и органов малого таза</t>
  </si>
  <si>
    <t>ОТДЕЛЕНИЕ ФУНКЦИОНАЛЬНОЙ ДИАГНОСТИКИ</t>
  </si>
  <si>
    <r>
      <t xml:space="preserve">(  </t>
    </r>
    <r>
      <rPr>
        <b/>
        <i/>
        <sz val="12"/>
        <rFont val="Arial Cyr"/>
        <charset val="204"/>
      </rPr>
      <t xml:space="preserve"> кабинет  эндоскопии )</t>
    </r>
  </si>
  <si>
    <t>Эзофагогастродуоденоскопия</t>
  </si>
  <si>
    <t>А03.19.002</t>
  </si>
  <si>
    <t>Ректороманоскопия</t>
  </si>
  <si>
    <t>А03.19.003</t>
  </si>
  <si>
    <t>Сигмоидоскопия</t>
  </si>
  <si>
    <t>А03.18.001.002</t>
  </si>
  <si>
    <t>Увеличительное эндоскопическое исследование слизистой толстой кишки</t>
  </si>
  <si>
    <t>А11.19.001</t>
  </si>
  <si>
    <t>Биопсия сигмовидной ободочной кишки с помощью видеоэндоскопических технологий</t>
  </si>
  <si>
    <t>А11.19.002</t>
  </si>
  <si>
    <t>Биопсия прямой кишки с помощью видеоэндоскопических технологий</t>
  </si>
  <si>
    <t>А11.16.001</t>
  </si>
  <si>
    <t>Биопсия пищевода с помощью эндоскопии</t>
  </si>
  <si>
    <t>Биопсия желудка с помощью эндоскопии</t>
  </si>
  <si>
    <t>Морфологическое исследование препарата тканей прямой кишки, сигмовидной кишки</t>
  </si>
  <si>
    <t>А 08.16.001</t>
  </si>
  <si>
    <t>Морфологическое исследование препарата тканей пищевода</t>
  </si>
  <si>
    <t>Морфологическое исследование препарата тканей желудка</t>
  </si>
  <si>
    <t>В01.003.001,В01.003.004.009,В03.003.006, В02.003.001</t>
  </si>
  <si>
    <r>
      <t>Мониторинг основных параметров жизнедеятельности пациента во время анестезии; процедуры сестринского ухода за пациентом,находящимся в отделении реанимации; осмотр врачом-анестезиологом-реаниматологом ;тотальная внутривенная анестезия (</t>
    </r>
    <r>
      <rPr>
        <i/>
        <sz val="12"/>
        <rFont val="Arial Cyr"/>
        <charset val="204"/>
      </rPr>
      <t xml:space="preserve"> анестезия при колоноскопии</t>
    </r>
    <r>
      <rPr>
        <sz val="11"/>
        <color theme="1"/>
        <rFont val="Calibri"/>
        <family val="2"/>
        <scheme val="minor"/>
      </rPr>
      <t xml:space="preserve"> )</t>
    </r>
  </si>
  <si>
    <t>Перенос</t>
  </si>
  <si>
    <t>А05.10.006</t>
  </si>
  <si>
    <t>Регистрация электрокардиограммы</t>
  </si>
  <si>
    <t>А05.10.004</t>
  </si>
  <si>
    <t>Расшифровка, описание и интерпретация электрокардиографических данных</t>
  </si>
  <si>
    <t>А04.10.002</t>
  </si>
  <si>
    <t>Эхокардиография</t>
  </si>
  <si>
    <t>Исследование неспровоцированных дыхательных объемов и потоков</t>
  </si>
  <si>
    <t>А12.09.002.001</t>
  </si>
  <si>
    <r>
      <t xml:space="preserve">Исследование дыхательных объемов с применением лекарственных препаратов            </t>
    </r>
    <r>
      <rPr>
        <b/>
        <sz val="12"/>
        <rFont val="Arial Cyr"/>
        <charset val="204"/>
      </rPr>
      <t>ФВД</t>
    </r>
  </si>
  <si>
    <t>А12.10.005</t>
  </si>
  <si>
    <r>
      <t>Велоэргометрия            (</t>
    </r>
    <r>
      <rPr>
        <b/>
        <sz val="12"/>
        <rFont val="Arial Cyr"/>
        <charset val="204"/>
      </rPr>
      <t xml:space="preserve"> ЭКГ  с  нагрузкой</t>
    </r>
    <r>
      <rPr>
        <sz val="11"/>
        <color theme="1"/>
        <rFont val="Calibri"/>
        <family val="2"/>
        <scheme val="minor"/>
      </rPr>
      <t>)</t>
    </r>
  </si>
  <si>
    <t>А05.10.008.001</t>
  </si>
  <si>
    <t xml:space="preserve">Холтеровское мониторирование сердечного ритма (ХМ-ЭКГ) </t>
  </si>
  <si>
    <t>Прием (осмотр, консультация) врача-дерматовенеролога первичный (с назначением курсового лечения)</t>
  </si>
  <si>
    <t>В01.008.002</t>
  </si>
  <si>
    <t>Прием (осмотр, консультация) врача-дерматовенеролога повторный</t>
  </si>
  <si>
    <t>А11.28.006</t>
  </si>
  <si>
    <t>Получение уретрального отделяемого</t>
  </si>
  <si>
    <t>А14.20.001</t>
  </si>
  <si>
    <t>Спринцевание влагалища</t>
  </si>
  <si>
    <t>А16.01.017</t>
  </si>
  <si>
    <t>Удаление доброкачественных новообразований кожи</t>
  </si>
  <si>
    <t>А16.01.020</t>
  </si>
  <si>
    <t>Удаление контагиозных моллюсков</t>
  </si>
  <si>
    <t>А11.28.009</t>
  </si>
  <si>
    <t>Инсталляция уретры</t>
  </si>
  <si>
    <t>Прием (осмотр, консультация) врача-оториноларинголога первичный</t>
  </si>
  <si>
    <t>В01.028.002</t>
  </si>
  <si>
    <t>Прием (осмотр, консультация) врача-оториноларинголога повторный</t>
  </si>
  <si>
    <t>Вестибулометрия</t>
  </si>
  <si>
    <t>A11.08.005</t>
  </si>
  <si>
    <t>Внутриносовые блокады</t>
  </si>
  <si>
    <t>A11.08.006</t>
  </si>
  <si>
    <t>Глоточные блокады с введением лекарственных препаратов</t>
  </si>
  <si>
    <t>A11.08.007</t>
  </si>
  <si>
    <t>Заушные блокады с лекарственными препаратами</t>
  </si>
  <si>
    <t>A11.08.010</t>
  </si>
  <si>
    <t>Получение материала из верхних дыхательных путей (на дифтерию)</t>
  </si>
  <si>
    <t>A11.08.014</t>
  </si>
  <si>
    <t>Пункция слизистой оболочки носоглотки</t>
  </si>
  <si>
    <t>Тональная аудиометрия</t>
  </si>
  <si>
    <t>А12.25.006</t>
  </si>
  <si>
    <t>Исследование функций слуховой трубы</t>
  </si>
  <si>
    <t>А14.25.001</t>
  </si>
  <si>
    <t>Уход за наружным слуховым проходом</t>
  </si>
  <si>
    <t>А16.03.014</t>
  </si>
  <si>
    <t>Удаление инородного тела кости</t>
  </si>
  <si>
    <t>А16.08.006</t>
  </si>
  <si>
    <t>Механическая остановка кровотечения (передняя тампонада носа)</t>
  </si>
  <si>
    <t>А16.08.007</t>
  </si>
  <si>
    <t>Удаление инородного тела глотки или гортани</t>
  </si>
  <si>
    <t>А16.08.011</t>
  </si>
  <si>
    <t>Удаление инородного тела носа</t>
  </si>
  <si>
    <t>А16.08.016</t>
  </si>
  <si>
    <t>Промывание лакун миндалин</t>
  </si>
  <si>
    <t>А16.08.023</t>
  </si>
  <si>
    <t>Промывание верхнечелюстной пазухи носа (на аппарате)</t>
  </si>
  <si>
    <t>А16.25.007</t>
  </si>
  <si>
    <t>Удаление ушной серы (из одного уха)</t>
  </si>
  <si>
    <t>А16.25.008</t>
  </si>
  <si>
    <t>Удаление инородного тела из слухового отверстия (полипа)</t>
  </si>
  <si>
    <t>А16.25.012</t>
  </si>
  <si>
    <t>Продувание слуховой трубы</t>
  </si>
  <si>
    <t>А16.25.016</t>
  </si>
  <si>
    <t>Ревизия барабанной полости</t>
  </si>
  <si>
    <t>А16.25.036</t>
  </si>
  <si>
    <t>Катетеризация слуховой трубы</t>
  </si>
  <si>
    <t>Прием (осмотр, консультация) врача-офтальмолога первичный</t>
  </si>
  <si>
    <t>В01.029.002</t>
  </si>
  <si>
    <t>Прием (осмотр, консультация) врача-офтальмолога повторный</t>
  </si>
  <si>
    <t>Офтальмоскопия</t>
  </si>
  <si>
    <t>А02.26.005</t>
  </si>
  <si>
    <t>Периметрия (на белый цвет)</t>
  </si>
  <si>
    <t>А02.26.009</t>
  </si>
  <si>
    <t>Исследование цветоощущения по полихроматическим таблицам</t>
  </si>
  <si>
    <t>Тонометрия глаза (по Маклакову)</t>
  </si>
  <si>
    <t>Биомикроскопия глаза</t>
  </si>
  <si>
    <t>А11.26.011</t>
  </si>
  <si>
    <t>Пара- и ретробульбарные инъекции</t>
  </si>
  <si>
    <t>А11.26.016</t>
  </si>
  <si>
    <t>Субконъюнктивальная инъекция (в височную мышцу)</t>
  </si>
  <si>
    <t>А14.26.002</t>
  </si>
  <si>
    <t>Введение лекарственных препаратов в коньюктивную полость</t>
  </si>
  <si>
    <t>А16.26.051</t>
  </si>
  <si>
    <t>Удаление инородного тела роговицы</t>
  </si>
  <si>
    <t>А23.26.001</t>
  </si>
  <si>
    <t>Подбор очковой коррекции зрения</t>
  </si>
  <si>
    <t>Прием (осмотр, консультация) врача-акушера-гинеколога первичный (назначение лечения ИППП)</t>
  </si>
  <si>
    <t>А03.20.001</t>
  </si>
  <si>
    <t>Кольпоскопия</t>
  </si>
  <si>
    <t>А11.20.014</t>
  </si>
  <si>
    <t>Введение внутриматочной спирали</t>
  </si>
  <si>
    <t>А11.20.015</t>
  </si>
  <si>
    <t>Удаление внутриматочной спирали</t>
  </si>
  <si>
    <t>A11.20.002</t>
  </si>
  <si>
    <t>А11.20.005</t>
  </si>
  <si>
    <t>А11.20.025</t>
  </si>
  <si>
    <t>Получение мазка с шейки матки (для доставки в другие лаборатории)</t>
  </si>
  <si>
    <t>А11.20.011</t>
  </si>
  <si>
    <t>Биопсия шейки матки</t>
  </si>
  <si>
    <t>Введение лекарственных препаратов в перидуральное пространство</t>
  </si>
  <si>
    <t>Определение динамической силы одной мышцы</t>
  </si>
  <si>
    <t>Определение наличия алкоголя на персональном тестере</t>
  </si>
  <si>
    <t>Определение вибрационной чувствительности (вибротестирование)</t>
  </si>
  <si>
    <t>Прием (осмотр, консультация) врача-хирурга первичный</t>
  </si>
  <si>
    <t>Прием (осмотр, консультация) врача-хирурга повторный</t>
  </si>
  <si>
    <t>А01.19.004</t>
  </si>
  <si>
    <t>Трансректальное пальцевое исследование</t>
  </si>
  <si>
    <t>А11.01.017</t>
  </si>
  <si>
    <t>Пункция гнойного очага</t>
  </si>
  <si>
    <t>А11.04.003</t>
  </si>
  <si>
    <t>Диагностическая аспирация сустава</t>
  </si>
  <si>
    <t>А11.04.004</t>
  </si>
  <si>
    <t>Внутрисуставное введение лекарственных препаратов</t>
  </si>
  <si>
    <t>А15.01.001</t>
  </si>
  <si>
    <t>Наложение повязки при нарушении целостности кожных покровов</t>
  </si>
  <si>
    <t>А15.01.002</t>
  </si>
  <si>
    <t>Наложение повязки при гнойных заболеваниях кожи и подкожной клетчатки</t>
  </si>
  <si>
    <t>А15.03.003</t>
  </si>
  <si>
    <t>Наложение гипсовой повязки при переломах костей</t>
  </si>
  <si>
    <t>А15.03.009</t>
  </si>
  <si>
    <t>Наложение повязки при операциях на костях</t>
  </si>
  <si>
    <t>А16.01.002</t>
  </si>
  <si>
    <t>Вскрытие панариция</t>
  </si>
  <si>
    <t>А16.01.004</t>
  </si>
  <si>
    <t>Хирургическая обработка раны или инфицированной ткани</t>
  </si>
  <si>
    <t>А16.01.011</t>
  </si>
  <si>
    <t>Вскрытие фурункула (карбункула)</t>
  </si>
  <si>
    <t>А16.01.016</t>
  </si>
  <si>
    <t>Удаление атеромы</t>
  </si>
  <si>
    <t>А16.01.018</t>
  </si>
  <si>
    <t>Удаление доброкачественных новообразований подкожно-жировой клетчатки</t>
  </si>
  <si>
    <t>А16.01.019</t>
  </si>
  <si>
    <t>Вскрытие инфильтрата (угревого элемента) кожи и подкожно-жировой клетчатки</t>
  </si>
  <si>
    <t>А16.01.027</t>
  </si>
  <si>
    <t>Удаление ногтевых пластинок</t>
  </si>
  <si>
    <t>А24.01.002</t>
  </si>
  <si>
    <t>Наложение компресса на кожу</t>
  </si>
  <si>
    <t>Прием (осмотр, консультация) врача-терапевта первичный</t>
  </si>
  <si>
    <t>Прием (осмотр, консультация) врача-терапевта повторный</t>
  </si>
  <si>
    <t>В01.058.001</t>
  </si>
  <si>
    <t>Прием (осмотр, консультация) врача-эндокринолога первичный</t>
  </si>
  <si>
    <t>В01.058.002</t>
  </si>
  <si>
    <t>Прием (осмотр, консультация) врача-эндокринолога повторный</t>
  </si>
  <si>
    <t>Прием (осмотр, консультация) врача-кардиолога первичный</t>
  </si>
  <si>
    <t>В01.015.002</t>
  </si>
  <si>
    <t>Прием (осмотр, консультация) врача-кардиолога повторный</t>
  </si>
  <si>
    <t xml:space="preserve">СТОМАТОЛОГИЯ </t>
  </si>
  <si>
    <t>B01.065.001</t>
  </si>
  <si>
    <t xml:space="preserve">Прием (осмотр, консультация) врача-стоматолога-терапевта первичный         </t>
  </si>
  <si>
    <t>A16.07.030</t>
  </si>
  <si>
    <t>Инструментальная и медикаментозная обработка корневого  канала(при лечении пульпита 1 канал)</t>
  </si>
  <si>
    <t>Инструментальная и медикаментозная обработка корневого  канала(при лечении пульпита 2 канала)</t>
  </si>
  <si>
    <t>Инструментальная и медикаментозная обработка корневого  канала(при лечении пульпита 3 канала)</t>
  </si>
  <si>
    <t>Инструментальная и медикаментозная обработка корневого  канала(при лечении периодонтита 1 канал)</t>
  </si>
  <si>
    <t>Инструментальная и медикаментозная обработка корневого  канала(при лечении периодонтита 2 канала)</t>
  </si>
  <si>
    <t>Инструментальная и медикаментозная обработка корневого  канала(при лечении периодонтита 3 канала)</t>
  </si>
  <si>
    <t>A16.07.008</t>
  </si>
  <si>
    <t xml:space="preserve">Пломбирование корневого канала зуба(термопластической гуттаперчей методом вертикальной  конденсации 1 канал)                     </t>
  </si>
  <si>
    <t>A16.07.031</t>
  </si>
  <si>
    <t xml:space="preserve">Восстановление зуба пломбировочными материалами с  использованием  штифтов (анкерных)  2/3 отсутствия коронки  </t>
  </si>
  <si>
    <t xml:space="preserve">Восстановление зуба пломбировочными материалами с  использованием  штифтов (анкерных) при полном отсутствии коронки  </t>
  </si>
  <si>
    <t>A16.07.002</t>
  </si>
  <si>
    <t xml:space="preserve">Восстановление зуба пломбой (наложение временной пломбы)                            </t>
  </si>
  <si>
    <t xml:space="preserve">Восстановление зуба пломбой (наложение изолирующей прокладки химического отверждения)                            </t>
  </si>
  <si>
    <t xml:space="preserve">Восстановление зуба пломбой (наложение изолирующей прокладки светового отверждения)                            </t>
  </si>
  <si>
    <t xml:space="preserve">Восстановление зуба пломбой (цементной отечественного производства)                            </t>
  </si>
  <si>
    <t xml:space="preserve">Восстановление зуба пломбой (цементной импортного производства)                            </t>
  </si>
  <si>
    <r>
      <t xml:space="preserve">Восстановление зуба пломбой( из композитного материала химического отверждения до 1/3 части зуба </t>
    </r>
    <r>
      <rPr>
        <sz val="12"/>
        <rFont val="Arial Cyr"/>
        <charset val="204"/>
      </rPr>
      <t>поверхностное</t>
    </r>
    <r>
      <rPr>
        <sz val="11"/>
        <color theme="1"/>
        <rFont val="Calibri"/>
        <family val="2"/>
        <scheme val="minor"/>
      </rPr>
      <t xml:space="preserve">)                             </t>
    </r>
  </si>
  <si>
    <r>
      <t xml:space="preserve">Восстановление зуба пломбой( из композитного материала химического отверждения  1/3 части зуба  </t>
    </r>
    <r>
      <rPr>
        <sz val="12"/>
        <rFont val="Arial Cyr"/>
        <charset val="204"/>
      </rPr>
      <t>среднее</t>
    </r>
    <r>
      <rPr>
        <sz val="11"/>
        <color theme="1"/>
        <rFont val="Calibri"/>
        <family val="2"/>
        <scheme val="minor"/>
      </rPr>
      <t xml:space="preserve">)                             </t>
    </r>
  </si>
  <si>
    <r>
      <t xml:space="preserve">Восстановление зуба пломбой( из композитного материала химического отверждения  2/3 части зуба  </t>
    </r>
    <r>
      <rPr>
        <sz val="12"/>
        <rFont val="Arial Cyr"/>
        <charset val="204"/>
      </rPr>
      <t>глубокое</t>
    </r>
    <r>
      <rPr>
        <sz val="11"/>
        <color theme="1"/>
        <rFont val="Calibri"/>
        <family val="2"/>
        <scheme val="minor"/>
      </rPr>
      <t xml:space="preserve">)                             </t>
    </r>
  </si>
  <si>
    <r>
      <t xml:space="preserve">Восстановление зуба пломбой (реставрация коронковой части зубов фронтальной группы композитом светового отверждения до 1/3 части зуба </t>
    </r>
    <r>
      <rPr>
        <sz val="12"/>
        <rFont val="Arial Cyr"/>
        <charset val="204"/>
      </rPr>
      <t xml:space="preserve"> поверхностное</t>
    </r>
    <r>
      <rPr>
        <sz val="11"/>
        <color theme="1"/>
        <rFont val="Calibri"/>
        <family val="2"/>
        <scheme val="minor"/>
      </rPr>
      <t xml:space="preserve">)                             </t>
    </r>
  </si>
  <si>
    <r>
      <t xml:space="preserve">Восстановление зуба пломбой (реставрация коронковой части зубов фронтальной группы композитом светового отверждения  1/3 части зуба  </t>
    </r>
    <r>
      <rPr>
        <sz val="12"/>
        <rFont val="Arial Cyr"/>
        <charset val="204"/>
      </rPr>
      <t>среднее</t>
    </r>
    <r>
      <rPr>
        <sz val="11"/>
        <color theme="1"/>
        <rFont val="Calibri"/>
        <family val="2"/>
        <scheme val="minor"/>
      </rPr>
      <t xml:space="preserve"> )                             </t>
    </r>
  </si>
  <si>
    <r>
      <t xml:space="preserve">Восстановление зуба пломбой (реставрация коронковой части зубов фронтальной группы композитом светового отверждения  2/3 части зуба  </t>
    </r>
    <r>
      <rPr>
        <sz val="12"/>
        <rFont val="Arial Cyr"/>
        <charset val="204"/>
      </rPr>
      <t>глубокое</t>
    </r>
    <r>
      <rPr>
        <sz val="11"/>
        <color theme="1"/>
        <rFont val="Calibri"/>
        <family val="2"/>
        <scheme val="minor"/>
      </rPr>
      <t xml:space="preserve">)                             </t>
    </r>
  </si>
  <si>
    <r>
      <t xml:space="preserve">Восстановление зуба пломбой (реставрация коронковой части зубов жевательной группы композитом светового отверждения до 1/3 части зуба   </t>
    </r>
    <r>
      <rPr>
        <sz val="12"/>
        <rFont val="Arial Cyr"/>
        <charset val="204"/>
      </rPr>
      <t>поверхностное</t>
    </r>
    <r>
      <rPr>
        <sz val="11"/>
        <color theme="1"/>
        <rFont val="Calibri"/>
        <family val="2"/>
        <scheme val="minor"/>
      </rPr>
      <t xml:space="preserve">)                             </t>
    </r>
  </si>
  <si>
    <r>
      <t xml:space="preserve">Восстановление зуба пломбой (реставрация коронковой части зубов жевательной группы композитом светового отверждения  1/3 части зуба  </t>
    </r>
    <r>
      <rPr>
        <sz val="12"/>
        <rFont val="Arial Cyr"/>
        <charset val="204"/>
      </rPr>
      <t>среднее</t>
    </r>
    <r>
      <rPr>
        <sz val="11"/>
        <color theme="1"/>
        <rFont val="Calibri"/>
        <family val="2"/>
        <scheme val="minor"/>
      </rPr>
      <t xml:space="preserve"> )                             </t>
    </r>
  </si>
  <si>
    <r>
      <t xml:space="preserve">Восстановление зуба пломбой (реставрация коронковой части зубов жевательной группы композитом светового отверждения  2/3 части зуба   </t>
    </r>
    <r>
      <rPr>
        <sz val="12"/>
        <rFont val="Arial Cyr"/>
        <charset val="204"/>
      </rPr>
      <t>глубокое</t>
    </r>
    <r>
      <rPr>
        <sz val="11"/>
        <color theme="1"/>
        <rFont val="Calibri"/>
        <family val="2"/>
        <scheme val="minor"/>
      </rPr>
      <t xml:space="preserve">  )                             </t>
    </r>
  </si>
  <si>
    <t>A22.07.002</t>
  </si>
  <si>
    <t xml:space="preserve">Ультразвуковое удаление наддесневых и поддесневых   зубных отложений(с фронтальной группы зубов)    </t>
  </si>
  <si>
    <t>A11.07.012</t>
  </si>
  <si>
    <t xml:space="preserve">Глубокое фторирование твердых тканей зубов (покрытие зубов фторсодержащими препаратами отечественного производства 1 процедура)              </t>
  </si>
  <si>
    <t>A11.07.011</t>
  </si>
  <si>
    <t xml:space="preserve">Инъекционное введение лекарственных препаратов в  ЧЛО (инъекции при лечении пародонтита)     </t>
  </si>
  <si>
    <t>B01.003.004.005</t>
  </si>
  <si>
    <t xml:space="preserve">Инфильтрационная анестезия                              </t>
  </si>
  <si>
    <t>B01.003.004.002</t>
  </si>
  <si>
    <t xml:space="preserve">Проводниковая анестезия                                 </t>
  </si>
  <si>
    <t>A16.07.042</t>
  </si>
  <si>
    <t xml:space="preserve">Пластика уздечки верхней губы                                                     </t>
  </si>
  <si>
    <t>A16.07.043</t>
  </si>
  <si>
    <t xml:space="preserve">Пластика уздечки нижней губы </t>
  </si>
  <si>
    <t>А17.07.003</t>
  </si>
  <si>
    <t>Снятие старой  пломбы</t>
  </si>
  <si>
    <t>А16.07.034</t>
  </si>
  <si>
    <t>Распламбировка       1 канала -простая</t>
  </si>
  <si>
    <t xml:space="preserve">                                 2  канала  средняя</t>
  </si>
  <si>
    <t xml:space="preserve">                                 3  канала сложная</t>
  </si>
  <si>
    <t>B01.067.001</t>
  </si>
  <si>
    <t xml:space="preserve">Прием (осмотр, консультация) врача-стоматолога-хирурга первичный  </t>
  </si>
  <si>
    <t>A16.07.001</t>
  </si>
  <si>
    <t xml:space="preserve">Удаление зуба (простое с применением отечественных анестетиков)                                          </t>
  </si>
  <si>
    <t xml:space="preserve">Удаление зуба (сложное с применением отечественных анестетиков)                                          </t>
  </si>
  <si>
    <t xml:space="preserve">Удаление зуба (простое с применением импортных анестетиков)                                          </t>
  </si>
  <si>
    <t xml:space="preserve">Удаление зуба (сложное с применением импортных анестетиков)                                          </t>
  </si>
  <si>
    <t>A16.07.007</t>
  </si>
  <si>
    <t xml:space="preserve">Резекция верхушки корня (удаление радикулярной кисты)                              </t>
  </si>
  <si>
    <t>A16.07.016</t>
  </si>
  <si>
    <t>Цистотомия или цистэктомия (удаление ретенционной кисты)</t>
  </si>
  <si>
    <t>A16.07.058</t>
  </si>
  <si>
    <t xml:space="preserve">Лечение перикоронита (промывание, рассечение и/или  иссечение капюшона)    </t>
  </si>
  <si>
    <t>A16.07.024</t>
  </si>
  <si>
    <t xml:space="preserve">Операция удаления непрорезавшегося, дистопированного или сверхкомплектного зуба   </t>
  </si>
  <si>
    <t>A16.01.031.006</t>
  </si>
  <si>
    <t xml:space="preserve">Иссечение новообразований мягких тканей под местной анестезией    </t>
  </si>
  <si>
    <t>A06.07.003</t>
  </si>
  <si>
    <t xml:space="preserve">Прицельная внутриротовая контактная рентгенография (ВИЗИОГРАММА ЗУБОВ)      </t>
  </si>
  <si>
    <t>ЛАБОРАТОРНАЯ ДИАГНОСТИКА</t>
  </si>
  <si>
    <t>А08.05.008</t>
  </si>
  <si>
    <t>Исследование уровня ретикулоцитов в крови</t>
  </si>
  <si>
    <t>А08.20.012</t>
  </si>
  <si>
    <r>
      <t>Цитологическое исследование препарата тканей влагалища (</t>
    </r>
    <r>
      <rPr>
        <b/>
        <sz val="12"/>
        <rFont val="Arial Cyr"/>
        <charset val="204"/>
      </rPr>
      <t xml:space="preserve"> цитология</t>
    </r>
    <r>
      <rPr>
        <sz val="11"/>
        <color theme="1"/>
        <rFont val="Calibri"/>
        <family val="2"/>
        <scheme val="minor"/>
      </rPr>
      <t xml:space="preserve"> )</t>
    </r>
  </si>
  <si>
    <t>А09.05.007</t>
  </si>
  <si>
    <t>Исследование уровня железа сыворотки крови</t>
  </si>
  <si>
    <t>А09.05.009</t>
  </si>
  <si>
    <r>
      <t>Определение концентрации С-реактивного белка в сыворотке крови</t>
    </r>
    <r>
      <rPr>
        <b/>
        <sz val="12"/>
        <rFont val="Arial Cyr"/>
        <charset val="204"/>
      </rPr>
      <t xml:space="preserve"> ( СРБ )</t>
    </r>
  </si>
  <si>
    <t>А09.05.010</t>
  </si>
  <si>
    <t>Исследование уровня общего белка в крови</t>
  </si>
  <si>
    <t>А09.05.011</t>
  </si>
  <si>
    <t>Исследование уровня альбумина в крови</t>
  </si>
  <si>
    <t>А09.05.017</t>
  </si>
  <si>
    <t>Исследование уровня мочевины в крови</t>
  </si>
  <si>
    <t>А09.05.018</t>
  </si>
  <si>
    <t>Исследование уровня мочевой кислоты в крови</t>
  </si>
  <si>
    <t>А09.05.020</t>
  </si>
  <si>
    <t>Исследование уровня креатинина в крови</t>
  </si>
  <si>
    <t>А09.05.021</t>
  </si>
  <si>
    <t>Исследование уровня общего билирубина в крови</t>
  </si>
  <si>
    <t>А09.05.022</t>
  </si>
  <si>
    <r>
      <t xml:space="preserve">Исследование уровня свободного и связанного билирубина в крови </t>
    </r>
    <r>
      <rPr>
        <b/>
        <sz val="12"/>
        <rFont val="Arial Cyr"/>
        <charset val="204"/>
      </rPr>
      <t>( прямой  билирубин )</t>
    </r>
  </si>
  <si>
    <t>А09.05.023</t>
  </si>
  <si>
    <r>
      <t>Исследование уровня глюкозы в крови</t>
    </r>
    <r>
      <rPr>
        <b/>
        <sz val="12"/>
        <rFont val="Arial Cyr"/>
        <charset val="204"/>
      </rPr>
      <t xml:space="preserve"> ( сахар )</t>
    </r>
  </si>
  <si>
    <t>А09.05.025</t>
  </si>
  <si>
    <t>Исследование уровня триглицеридов в крови.</t>
  </si>
  <si>
    <t>А09.05.026</t>
  </si>
  <si>
    <t>Исследование уровня холестерина в крови</t>
  </si>
  <si>
    <t>А09.05.028</t>
  </si>
  <si>
    <r>
      <t xml:space="preserve">Исследование уровня </t>
    </r>
    <r>
      <rPr>
        <b/>
        <sz val="12"/>
        <rFont val="Arial Cyr"/>
        <charset val="204"/>
      </rPr>
      <t>липопротеинов</t>
    </r>
    <r>
      <rPr>
        <sz val="11"/>
        <color theme="1"/>
        <rFont val="Calibri"/>
        <family val="2"/>
        <scheme val="minor"/>
      </rPr>
      <t xml:space="preserve"> низкой плотности</t>
    </r>
    <r>
      <rPr>
        <b/>
        <sz val="12"/>
        <rFont val="Arial Cyr"/>
        <charset val="204"/>
      </rPr>
      <t xml:space="preserve"> ( В -липопротеиды ) ЛНП</t>
    </r>
  </si>
  <si>
    <t>А09.05.030</t>
  </si>
  <si>
    <t>Исследование уровня натрия в крови</t>
  </si>
  <si>
    <t>А09.05.031</t>
  </si>
  <si>
    <t>Исследование уровня калия в крови</t>
  </si>
  <si>
    <t>А09.05.032</t>
  </si>
  <si>
    <t>Исследование уровня  общего кальция в крови</t>
  </si>
  <si>
    <t>А09.05.033</t>
  </si>
  <si>
    <t>Исследование уровня неорганического фосфора в крови</t>
  </si>
  <si>
    <t>А09.05.034</t>
  </si>
  <si>
    <t>Исследование уровня хлоридов в крови</t>
  </si>
  <si>
    <t>А09.05.039</t>
  </si>
  <si>
    <r>
      <t>Исследование уровня лактатдегидрогеназы в крови</t>
    </r>
    <r>
      <rPr>
        <b/>
        <sz val="12"/>
        <rFont val="Arial Cyr"/>
        <charset val="204"/>
      </rPr>
      <t xml:space="preserve">    ( ЛДГ )</t>
    </r>
  </si>
  <si>
    <t>А09.05.041</t>
  </si>
  <si>
    <r>
      <t xml:space="preserve">Исследование уровня аспартат-трансаминазы в крови </t>
    </r>
    <r>
      <rPr>
        <b/>
        <sz val="12"/>
        <rFont val="Arial Cyr"/>
        <charset val="204"/>
      </rPr>
      <t>( АСТ )</t>
    </r>
  </si>
  <si>
    <t>А09.05.042</t>
  </si>
  <si>
    <r>
      <t>Исследование уровня аланин-трансаминазы в крови</t>
    </r>
    <r>
      <rPr>
        <b/>
        <sz val="12"/>
        <rFont val="Arial Cyr"/>
        <charset val="204"/>
      </rPr>
      <t xml:space="preserve"> ( АЛТ )</t>
    </r>
  </si>
  <si>
    <t>А09.05.043</t>
  </si>
  <si>
    <r>
      <t xml:space="preserve">Исследование уровня креатинкиназы в крови </t>
    </r>
    <r>
      <rPr>
        <b/>
        <sz val="12"/>
        <rFont val="Arial Cyr"/>
        <charset val="204"/>
      </rPr>
      <t>(КФК)</t>
    </r>
  </si>
  <si>
    <t>А09.05.044</t>
  </si>
  <si>
    <r>
      <t xml:space="preserve">Исследование уровня гамма-глютамилтрансферазы крови </t>
    </r>
    <r>
      <rPr>
        <b/>
        <sz val="12"/>
        <rFont val="Arial Cyr"/>
        <charset val="204"/>
      </rPr>
      <t>( ГГТ )</t>
    </r>
  </si>
  <si>
    <t>А09.05.045</t>
  </si>
  <si>
    <t>Исследование уровня амилазы в крови</t>
  </si>
  <si>
    <t>А09.05.046</t>
  </si>
  <si>
    <t>Исследование уровня щелочной фосфатазы в крови</t>
  </si>
  <si>
    <t>А09.05.050</t>
  </si>
  <si>
    <t>Исследование уровня фибриногена в крови</t>
  </si>
  <si>
    <t>А09.05.127</t>
  </si>
  <si>
    <t>Исследование уровня общего магния в сыворотке крови</t>
  </si>
  <si>
    <t>А09.05.130</t>
  </si>
  <si>
    <t>А09.05.177</t>
  </si>
  <si>
    <r>
      <t>Исследование уровня (концентрации) изоферментов креатинкиназы в крови</t>
    </r>
    <r>
      <rPr>
        <b/>
        <sz val="12"/>
        <rFont val="Arial Cyr"/>
        <charset val="204"/>
      </rPr>
      <t xml:space="preserve"> ( КФК - МФ )</t>
    </r>
  </si>
  <si>
    <t>А09.19.001</t>
  </si>
  <si>
    <t>Исследование кала на скрытую кровь</t>
  </si>
  <si>
    <t>А09.19.009</t>
  </si>
  <si>
    <t>Исследование кала на простейшие и яйца гельминтов</t>
  </si>
  <si>
    <r>
      <t xml:space="preserve">Микроскопическое исследование влагалищных мазков ( </t>
    </r>
    <r>
      <rPr>
        <b/>
        <sz val="11"/>
        <rFont val="Arial Cyr"/>
        <charset val="204"/>
      </rPr>
      <t>GN</t>
    </r>
    <r>
      <rPr>
        <sz val="11"/>
        <color theme="1"/>
        <rFont val="Calibri"/>
        <family val="2"/>
        <scheme val="minor"/>
      </rPr>
      <t xml:space="preserve"> )</t>
    </r>
  </si>
  <si>
    <t>А09.20.005</t>
  </si>
  <si>
    <t>Определение белка в суточной моче</t>
  </si>
  <si>
    <t>А09.21.001</t>
  </si>
  <si>
    <t>Микроскопическое  исследование  спермы</t>
  </si>
  <si>
    <t>А09.28.003</t>
  </si>
  <si>
    <t>Определение белка в моче</t>
  </si>
  <si>
    <t>А09.28.006</t>
  </si>
  <si>
    <t>Исследование уровня креатинина в моче (проба Реберга)</t>
  </si>
  <si>
    <t>А09.28.007</t>
  </si>
  <si>
    <t>Исследование уровня желчных пигментов и их производных в моче</t>
  </si>
  <si>
    <t>А09.28.008</t>
  </si>
  <si>
    <t>Исследование уровня порфинов и их производных в моче</t>
  </si>
  <si>
    <t>А09.28.011</t>
  </si>
  <si>
    <t>Исследование уровня глюкозы в моче</t>
  </si>
  <si>
    <t>А09.28.015.001</t>
  </si>
  <si>
    <t>Обнаружение кетоновых тел в моче с помощью тест-полоски</t>
  </si>
  <si>
    <t>А09.28.018</t>
  </si>
  <si>
    <t>Анализ мочевых камней</t>
  </si>
  <si>
    <t>А09.28.055.001</t>
  </si>
  <si>
    <t>Определение наличия психоактивных веществ в моче с помощью тест-полоски (на выявление 5 видов наркотиков)</t>
  </si>
  <si>
    <t>Определение наличия психоактивных веществ в моче с помощью тест-полоски (на выявление 7 видов наркотиков)</t>
  </si>
  <si>
    <t>Определение наличия психоактивных веществ в моче с помощью тест-полоски (на выявление 12 видов наркотиков)</t>
  </si>
  <si>
    <t>А09.30.010</t>
  </si>
  <si>
    <t>A11.12.009</t>
  </si>
  <si>
    <t>Взятие крови из периферической вены</t>
  </si>
  <si>
    <t>А11.05.001</t>
  </si>
  <si>
    <t>Взятие крови из пальца</t>
  </si>
  <si>
    <t>А12.05.005</t>
  </si>
  <si>
    <t>Определение основных групп крови (А, В, 0)</t>
  </si>
  <si>
    <t>А12.05.006</t>
  </si>
  <si>
    <t>Определение  резус-принадлежности</t>
  </si>
  <si>
    <t>А12.05.015</t>
  </si>
  <si>
    <t>Исследование времени кровотечения</t>
  </si>
  <si>
    <t>А12.05.027</t>
  </si>
  <si>
    <t>Определение протромбинового (тромбопластинового) времени в крови или в плазме  ( ПТИ )</t>
  </si>
  <si>
    <r>
      <t xml:space="preserve">Исслед-е антител к кардиолипину в крови </t>
    </r>
    <r>
      <rPr>
        <b/>
        <sz val="12"/>
        <rFont val="Times New Roman"/>
        <family val="1"/>
        <charset val="204"/>
      </rPr>
      <t>(</t>
    </r>
    <r>
      <rPr>
        <b/>
        <sz val="12"/>
        <rFont val="Arial"/>
        <family val="2"/>
        <charset val="204"/>
      </rPr>
      <t xml:space="preserve"> ЭДС</t>
    </r>
    <r>
      <rPr>
        <b/>
        <sz val="12"/>
        <rFont val="Times New Roman"/>
        <family val="1"/>
        <charset val="204"/>
      </rPr>
      <t>)</t>
    </r>
  </si>
  <si>
    <t>А26.06.082.003</t>
  </si>
  <si>
    <t>Сифилис - РПГА - тест(качественный)</t>
  </si>
  <si>
    <t>Сифилис - РПГА - тест(количественный)</t>
  </si>
  <si>
    <t>А26.01.022</t>
  </si>
  <si>
    <r>
      <t xml:space="preserve">Микологическое исследование </t>
    </r>
    <r>
      <rPr>
        <b/>
        <sz val="12"/>
        <rFont val="Arial Cyr"/>
        <charset val="204"/>
      </rPr>
      <t>волос</t>
    </r>
    <r>
      <rPr>
        <sz val="11"/>
        <color theme="1"/>
        <rFont val="Calibri"/>
        <family val="2"/>
        <scheme val="minor"/>
      </rPr>
      <t xml:space="preserve"> на грибы дерматофиты</t>
    </r>
  </si>
  <si>
    <t>А26.01.023</t>
  </si>
  <si>
    <r>
      <t xml:space="preserve">Микологическое исследование соскобов с </t>
    </r>
    <r>
      <rPr>
        <b/>
        <sz val="12"/>
        <rFont val="Arial Cyr"/>
        <charset val="204"/>
      </rPr>
      <t>кожи и ногтевых пластинок</t>
    </r>
    <r>
      <rPr>
        <sz val="11"/>
        <color theme="1"/>
        <rFont val="Calibri"/>
        <family val="2"/>
        <scheme val="minor"/>
      </rPr>
      <t xml:space="preserve">  грибы дерматофиты</t>
    </r>
  </si>
  <si>
    <t>А26.06.033</t>
  </si>
  <si>
    <t>Определение антител к геликобактеру пилори ( Helicobacteri pylori )  в крови</t>
  </si>
  <si>
    <t>А26.06.41</t>
  </si>
  <si>
    <r>
      <t xml:space="preserve">Определение антител классов М, G (IgM , IgG ) к  вирусному </t>
    </r>
    <r>
      <rPr>
        <b/>
        <sz val="11"/>
        <rFont val="Arial Cyr"/>
        <charset val="204"/>
      </rPr>
      <t>гепатиту С</t>
    </r>
    <r>
      <rPr>
        <sz val="11"/>
        <color theme="1"/>
        <rFont val="Calibri"/>
        <family val="2"/>
        <scheme val="minor"/>
      </rPr>
      <t xml:space="preserve"> ( Hepatitis C virus )  в крови</t>
    </r>
  </si>
  <si>
    <t>А26.06.36</t>
  </si>
  <si>
    <r>
      <t xml:space="preserve">Определение антигена  к  вирусу </t>
    </r>
    <r>
      <rPr>
        <b/>
        <sz val="11"/>
        <rFont val="Arial Cyr"/>
        <charset val="204"/>
      </rPr>
      <t>гепатита  В</t>
    </r>
    <r>
      <rPr>
        <sz val="11"/>
        <color theme="1"/>
        <rFont val="Calibri"/>
        <family val="2"/>
        <scheme val="minor"/>
      </rPr>
      <t xml:space="preserve"> ( HbsAg Hepatitis B virus )  в крови</t>
    </r>
  </si>
  <si>
    <t>В03.005.006</t>
  </si>
  <si>
    <t>Коагулограмма (ориентировочное исследование системы гемостаза)</t>
  </si>
  <si>
    <t>В03.016.002</t>
  </si>
  <si>
    <t>Общий (клинический) анализ крови(3-ка без формулы)</t>
  </si>
  <si>
    <t>В03.016.003</t>
  </si>
  <si>
    <t>Общий (клинический) анализ крови ( развёрнутый )</t>
  </si>
  <si>
    <t>В03.016.005</t>
  </si>
  <si>
    <t>Анализ крови по оценке нарушений липидного обмена биохимический</t>
  </si>
  <si>
    <t>В03.016.006</t>
  </si>
  <si>
    <t>Анализ мочи общий</t>
  </si>
  <si>
    <t>В03.016.010</t>
  </si>
  <si>
    <t>Копрологическое исследование</t>
  </si>
  <si>
    <t>В03.025.001</t>
  </si>
  <si>
    <t>Комплекс исследований функции почек (по Нечипоренко)</t>
  </si>
  <si>
    <t>Комплекс исследований функции почек (по Зимницкому)</t>
  </si>
  <si>
    <t>1.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</si>
  <si>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</si>
  <si>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</si>
  <si>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</si>
  <si>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</si>
  <si>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</si>
  <si>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</si>
  <si>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</si>
  <si>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</si>
  <si>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</si>
  <si>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</si>
  <si>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</si>
  <si>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</si>
  <si>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</si>
  <si>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</si>
  <si>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</si>
  <si>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</si>
  <si>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</si>
  <si>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</si>
  <si>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</si>
  <si>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</si>
  <si>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</si>
  <si>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</si>
  <si>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</si>
  <si>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</si>
  <si>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</si>
  <si>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</si>
  <si>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</si>
  <si>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</si>
  <si>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</si>
  <si>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</si>
  <si>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</si>
  <si>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</si>
  <si>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</si>
  <si>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</si>
  <si>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</si>
  <si>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</si>
  <si>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</si>
  <si>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</si>
  <si>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</si>
  <si>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</si>
  <si>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</si>
  <si>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2.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</si>
  <si>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</si>
  <si>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</si>
  <si>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</si>
  <si>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</si>
  <si>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</si>
  <si>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</si>
  <si>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</si>
  <si>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</si>
  <si>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</si>
  <si>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</si>
  <si>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</si>
  <si>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</si>
  <si>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</si>
  <si>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</si>
  <si>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</si>
  <si>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</si>
  <si>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</si>
  <si>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</si>
  <si>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</si>
  <si>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</si>
  <si>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</si>
  <si>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</si>
  <si>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</si>
  <si>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</si>
  <si>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</si>
  <si>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3.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</si>
  <si>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</si>
  <si>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</si>
  <si>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</si>
  <si>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</si>
  <si>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</si>
  <si>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</si>
  <si>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</si>
  <si>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</si>
  <si>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</si>
  <si>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</si>
  <si>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</si>
  <si>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</si>
  <si>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</si>
  <si>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</si>
  <si>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</si>
  <si>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</si>
  <si>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</si>
  <si>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</si>
  <si>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</si>
  <si>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</si>
  <si>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</si>
  <si>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</si>
  <si>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3.23.</t>
  </si>
  <si>
    <t>3.24.</t>
  </si>
  <si>
    <t>3.25.</t>
  </si>
  <si>
    <t>3.26.</t>
  </si>
  <si>
    <t>3.27.</t>
  </si>
  <si>
    <t>3.28.</t>
  </si>
  <si>
    <t>3.29.</t>
  </si>
  <si>
    <t>3.30.</t>
  </si>
  <si>
    <t>3.31.</t>
  </si>
  <si>
    <t>3.32.</t>
  </si>
  <si>
    <t>3.33.</t>
  </si>
  <si>
    <t>3.34.</t>
  </si>
  <si>
    <t>3.35.</t>
  </si>
  <si>
    <t>3.36.</t>
  </si>
  <si>
    <t>3.37.</t>
  </si>
  <si>
    <t>3.38.</t>
  </si>
  <si>
    <t>3.39.</t>
  </si>
  <si>
    <t>3.40.</t>
  </si>
  <si>
    <t>3.41.</t>
  </si>
  <si>
    <t>3.42.</t>
  </si>
  <si>
    <t>3.43.</t>
  </si>
  <si>
    <t>3.44.</t>
  </si>
  <si>
    <t>3.45.</t>
  </si>
  <si>
    <t>3.46.</t>
  </si>
  <si>
    <t>3.47.</t>
  </si>
  <si>
    <t>3.48.</t>
  </si>
  <si>
    <t>3.49.</t>
  </si>
  <si>
    <t>4.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</si>
  <si>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</si>
  <si>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</si>
  <si>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</si>
  <si>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</si>
  <si>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</si>
  <si>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</si>
  <si>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</si>
  <si>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</si>
  <si>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</si>
  <si>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</si>
  <si>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</si>
  <si>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</si>
  <si>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</si>
  <si>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</si>
  <si>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</si>
  <si>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</si>
  <si>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</si>
  <si>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</si>
  <si>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</si>
  <si>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</si>
  <si>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</si>
  <si>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4.22.</t>
  </si>
  <si>
    <t>4.23.</t>
  </si>
  <si>
    <t>4.24.</t>
  </si>
  <si>
    <t>5.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</si>
  <si>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</si>
  <si>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</si>
  <si>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</si>
  <si>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</si>
  <si>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</si>
  <si>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</si>
  <si>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</si>
  <si>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</si>
  <si>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</si>
  <si>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</si>
  <si>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</si>
  <si>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</si>
  <si>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</si>
  <si>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</si>
  <si>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</si>
  <si>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</si>
  <si>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</si>
  <si>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</si>
  <si>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</si>
  <si>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5.20.</t>
  </si>
  <si>
    <t>5.21.</t>
  </si>
  <si>
    <t>5.22.</t>
  </si>
  <si>
    <t>5.23.</t>
  </si>
  <si>
    <t>5.24.</t>
  </si>
  <si>
    <t>5.25.</t>
  </si>
  <si>
    <t>5.26.</t>
  </si>
  <si>
    <t>5.27.</t>
  </si>
  <si>
    <t>5.28.</t>
  </si>
  <si>
    <t>5.29.</t>
  </si>
  <si>
    <t>5.30.</t>
  </si>
  <si>
    <t>5.31.</t>
  </si>
  <si>
    <t>5.32.</t>
  </si>
  <si>
    <t>5.33.</t>
  </si>
  <si>
    <t>5.34.</t>
  </si>
  <si>
    <t>5.35.</t>
  </si>
  <si>
    <t>5.36.</t>
  </si>
  <si>
    <t>5.37.</t>
  </si>
  <si>
    <t>5.38.</t>
  </si>
  <si>
    <t>5.39.</t>
  </si>
  <si>
    <t>5.40.</t>
  </si>
  <si>
    <t>5.41.</t>
  </si>
  <si>
    <t>5.42.</t>
  </si>
  <si>
    <t>5.43.</t>
  </si>
  <si>
    <t>5.44.</t>
  </si>
  <si>
    <t>5.45.</t>
  </si>
  <si>
    <t>5.46.</t>
  </si>
  <si>
    <t>5.47.</t>
  </si>
  <si>
    <t>5.48.</t>
  </si>
  <si>
    <t>5.49.</t>
  </si>
  <si>
    <t>5.50.</t>
  </si>
  <si>
    <t>5.51.</t>
  </si>
  <si>
    <t>5.52.</t>
  </si>
  <si>
    <t>5.53.</t>
  </si>
  <si>
    <t>5.54.</t>
  </si>
  <si>
    <t>5.55.</t>
  </si>
  <si>
    <t>5.56.</t>
  </si>
  <si>
    <t>5.57.</t>
  </si>
  <si>
    <t>5.58.</t>
  </si>
  <si>
    <t>5.59.</t>
  </si>
  <si>
    <t>5.60.</t>
  </si>
  <si>
    <t>5.61.</t>
  </si>
  <si>
    <t>5.62.</t>
  </si>
  <si>
    <t>5.63.</t>
  </si>
  <si>
    <t>5.64.</t>
  </si>
  <si>
    <t>5.65.</t>
  </si>
  <si>
    <t>5.66.</t>
  </si>
  <si>
    <t>5.67.</t>
  </si>
  <si>
    <t>5.68.</t>
  </si>
  <si>
    <t>5.69.</t>
  </si>
  <si>
    <t>5.70.</t>
  </si>
  <si>
    <t>6.</t>
  </si>
  <si>
    <t>Дерматовенерологический  кабинет</t>
  </si>
  <si>
    <t>Оториноларингологический  кабинет</t>
  </si>
  <si>
    <t>Офтальмологический  кабинет</t>
  </si>
  <si>
    <t>Кабинет врача - акушера -гинеколога</t>
  </si>
  <si>
    <t>Кабинет врача - невролога</t>
  </si>
  <si>
    <t>Кабинет врача - хирурга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</si>
  <si>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</si>
  <si>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</si>
  <si>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</si>
  <si>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</si>
  <si>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</si>
  <si>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</si>
  <si>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</si>
  <si>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</si>
  <si>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</si>
  <si>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</si>
  <si>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</si>
  <si>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</si>
  <si>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</si>
  <si>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</si>
  <si>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6.15.</t>
  </si>
  <si>
    <t>6.16.</t>
  </si>
  <si>
    <t>6.17.</t>
  </si>
  <si>
    <t>6.18.</t>
  </si>
  <si>
    <t>6.19.</t>
  </si>
  <si>
    <t>6.20.</t>
  </si>
  <si>
    <t>6.21.</t>
  </si>
  <si>
    <t>6.22.</t>
  </si>
  <si>
    <t>6.23.</t>
  </si>
  <si>
    <t>6.24.</t>
  </si>
  <si>
    <t>6.25.</t>
  </si>
  <si>
    <t>6.26.</t>
  </si>
  <si>
    <t>6.27.</t>
  </si>
  <si>
    <t>6.28.</t>
  </si>
  <si>
    <t>6.29.</t>
  </si>
  <si>
    <t>6.30.</t>
  </si>
  <si>
    <t>6.31.</t>
  </si>
  <si>
    <t>6.32.</t>
  </si>
  <si>
    <t>6.33.</t>
  </si>
  <si>
    <t>6.34.</t>
  </si>
  <si>
    <t>6.35.</t>
  </si>
  <si>
    <t>6.36.</t>
  </si>
  <si>
    <t>6.37.</t>
  </si>
  <si>
    <t>6.38.</t>
  </si>
  <si>
    <t>6.39.</t>
  </si>
  <si>
    <t>6.40.</t>
  </si>
  <si>
    <t>6.41.</t>
  </si>
  <si>
    <t>6.42.</t>
  </si>
  <si>
    <t>6.43.</t>
  </si>
  <si>
    <t>6.44.</t>
  </si>
  <si>
    <t>6.45.</t>
  </si>
  <si>
    <t>6.46.</t>
  </si>
  <si>
    <t>6.47.</t>
  </si>
  <si>
    <t>6.48.</t>
  </si>
  <si>
    <t>6.49.</t>
  </si>
  <si>
    <t>6.50.</t>
  </si>
  <si>
    <t>6.51.</t>
  </si>
  <si>
    <t>6.52.</t>
  </si>
  <si>
    <t>6.53.</t>
  </si>
  <si>
    <t>6.54.</t>
  </si>
  <si>
    <t>6.55.</t>
  </si>
  <si>
    <t>6.57.</t>
  </si>
  <si>
    <t>6.58.</t>
  </si>
  <si>
    <t>6.59.</t>
  </si>
  <si>
    <t>6.60.</t>
  </si>
  <si>
    <t>6.61.</t>
  </si>
  <si>
    <t>6.62.</t>
  </si>
  <si>
    <t>6.63.</t>
  </si>
  <si>
    <t>6.64.</t>
  </si>
  <si>
    <t>6.65.</t>
  </si>
  <si>
    <t>6.66.</t>
  </si>
  <si>
    <t>6.67.</t>
  </si>
  <si>
    <t>6.68.</t>
  </si>
  <si>
    <t>6.69.</t>
  </si>
  <si>
    <t>6.70.</t>
  </si>
  <si>
    <t>6.71.</t>
  </si>
  <si>
    <t>6.72.</t>
  </si>
  <si>
    <t>6.73.</t>
  </si>
  <si>
    <t>6.74.</t>
  </si>
  <si>
    <t>6.75.</t>
  </si>
  <si>
    <t>6.76.</t>
  </si>
  <si>
    <t>6.77.</t>
  </si>
  <si>
    <t>6.78.</t>
  </si>
  <si>
    <t>6.79.</t>
  </si>
  <si>
    <t>6.80.</t>
  </si>
  <si>
    <t>6.81.</t>
  </si>
  <si>
    <t>6.82.</t>
  </si>
  <si>
    <t>6.83.</t>
  </si>
  <si>
    <t>6.84.</t>
  </si>
  <si>
    <t>6.85.</t>
  </si>
  <si>
    <t>6.86.</t>
  </si>
  <si>
    <t>6.87.</t>
  </si>
  <si>
    <t>6.88.</t>
  </si>
  <si>
    <t>6.89.</t>
  </si>
  <si>
    <t>6.90.</t>
  </si>
  <si>
    <t>6.91.</t>
  </si>
  <si>
    <t>6.92.</t>
  </si>
  <si>
    <t>6.93.</t>
  </si>
  <si>
    <t>6.94.</t>
  </si>
  <si>
    <t>6.95.</t>
  </si>
  <si>
    <t>6.96.</t>
  </si>
  <si>
    <t>6.97.</t>
  </si>
  <si>
    <t>6.98.</t>
  </si>
  <si>
    <t>6.99.</t>
  </si>
  <si>
    <t>6.100.</t>
  </si>
  <si>
    <t>6.101.</t>
  </si>
  <si>
    <t>6.102.</t>
  </si>
  <si>
    <t>6.103.</t>
  </si>
  <si>
    <t>6.104.</t>
  </si>
  <si>
    <t>6.105.</t>
  </si>
  <si>
    <t>6.106.</t>
  </si>
  <si>
    <t>6.107.</t>
  </si>
  <si>
    <t>6.108.</t>
  </si>
  <si>
    <t>6.109.</t>
  </si>
  <si>
    <t>6.110.</t>
  </si>
  <si>
    <t>6.111.</t>
  </si>
  <si>
    <t>6.112.</t>
  </si>
  <si>
    <t>6.114.</t>
  </si>
  <si>
    <t>6.115.</t>
  </si>
  <si>
    <t>6.117.</t>
  </si>
  <si>
    <t>6.118.</t>
  </si>
  <si>
    <t>6.119.</t>
  </si>
  <si>
    <t>6.120.</t>
  </si>
  <si>
    <t>6.121.</t>
  </si>
  <si>
    <t>6.122.</t>
  </si>
  <si>
    <t>6.123.</t>
  </si>
  <si>
    <t>6.124.</t>
  </si>
  <si>
    <t>6.125.</t>
  </si>
  <si>
    <t>6.126.</t>
  </si>
  <si>
    <t>7.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</si>
  <si>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</si>
  <si>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</si>
  <si>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</si>
  <si>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</si>
  <si>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</si>
  <si>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</si>
  <si>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</si>
  <si>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</si>
  <si>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</si>
  <si>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</si>
  <si>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7.11.</t>
  </si>
  <si>
    <t>7.12.</t>
  </si>
  <si>
    <t>7.13.</t>
  </si>
  <si>
    <t>7.14.</t>
  </si>
  <si>
    <t>7.15.</t>
  </si>
  <si>
    <t>7.18.</t>
  </si>
  <si>
    <t>7.19.</t>
  </si>
  <si>
    <t>7.20.</t>
  </si>
  <si>
    <t>7.21.</t>
  </si>
  <si>
    <t>7.22.</t>
  </si>
  <si>
    <t>7.23.</t>
  </si>
  <si>
    <t>7.24.</t>
  </si>
  <si>
    <t>7.25.</t>
  </si>
  <si>
    <t>7.26.</t>
  </si>
  <si>
    <t>7.27.</t>
  </si>
  <si>
    <t>7.28.</t>
  </si>
  <si>
    <t>7.29.</t>
  </si>
  <si>
    <t>8.</t>
  </si>
  <si>
    <t>8.1.</t>
  </si>
  <si>
    <t>8.2.</t>
  </si>
  <si>
    <t>8.3.</t>
  </si>
  <si>
    <t>8.4.</t>
  </si>
  <si>
    <t>8.5.</t>
  </si>
  <si>
    <t>8.6.</t>
  </si>
  <si>
    <t>8.7.</t>
  </si>
  <si>
    <t>8.8.</t>
  </si>
  <si>
    <t>8.9.</t>
  </si>
  <si>
    <t>8.10.</t>
  </si>
  <si>
    <t>8.11.</t>
  </si>
  <si>
    <t>8.12.</t>
  </si>
  <si>
    <t>8.13.</t>
  </si>
  <si>
    <t>8.14.</t>
  </si>
  <si>
    <t>8.15.</t>
  </si>
  <si>
    <t>8.16.</t>
  </si>
  <si>
    <t>8.17.</t>
  </si>
  <si>
    <t>8.18.</t>
  </si>
  <si>
    <t>8.19.</t>
  </si>
  <si>
    <t>8.20.</t>
  </si>
  <si>
    <t>8.21.</t>
  </si>
  <si>
    <t>8.22.</t>
  </si>
  <si>
    <t>8.23.</t>
  </si>
  <si>
    <t>8.24.</t>
  </si>
  <si>
    <t>8.25.</t>
  </si>
  <si>
    <t>8.26.</t>
  </si>
  <si>
    <t>8.27.</t>
  </si>
  <si>
    <t>8.28.</t>
  </si>
  <si>
    <t>8.29.</t>
  </si>
  <si>
    <t>8.30.</t>
  </si>
  <si>
    <t>8.31.</t>
  </si>
  <si>
    <t>8.32.</t>
  </si>
  <si>
    <t>8.33.</t>
  </si>
  <si>
    <t>8.34.</t>
  </si>
  <si>
    <t>8.35.</t>
  </si>
  <si>
    <t>8.36.</t>
  </si>
  <si>
    <t>8.37.</t>
  </si>
  <si>
    <t>8.38.</t>
  </si>
  <si>
    <t>8.39.</t>
  </si>
  <si>
    <t>8.40.</t>
  </si>
  <si>
    <t>8.41.</t>
  </si>
  <si>
    <t>8.42.</t>
  </si>
  <si>
    <t>8.43.</t>
  </si>
  <si>
    <t>8.44.</t>
  </si>
  <si>
    <t>8.45.</t>
  </si>
  <si>
    <t>8.46.</t>
  </si>
  <si>
    <t>п.п.</t>
  </si>
  <si>
    <t>Лабораторная диагностика сторонних организаций</t>
  </si>
  <si>
    <t>А26.21.007</t>
  </si>
  <si>
    <t xml:space="preserve"> - Chlamydia</t>
  </si>
  <si>
    <t>А26.09.006</t>
  </si>
  <si>
    <t xml:space="preserve"> - Mikoplasma</t>
  </si>
  <si>
    <t>А26.21.004</t>
  </si>
  <si>
    <t xml:space="preserve"> - Ureapilasma</t>
  </si>
  <si>
    <t>А26.21.009</t>
  </si>
  <si>
    <t xml:space="preserve"> - Herpes</t>
  </si>
  <si>
    <t>А26.21.005</t>
  </si>
  <si>
    <t xml:space="preserve"> - Garderella</t>
  </si>
  <si>
    <t>А26.21.003</t>
  </si>
  <si>
    <t xml:space="preserve"> - N/gonorrhoeae</t>
  </si>
  <si>
    <t>А26.21.008</t>
  </si>
  <si>
    <t xml:space="preserve"> - Papilloma  virus</t>
  </si>
  <si>
    <t>А26.21.010</t>
  </si>
  <si>
    <t xml:space="preserve"> - Citomegalovirus</t>
  </si>
  <si>
    <t>А26.21.014</t>
  </si>
  <si>
    <t xml:space="preserve"> - Toxoplasma  gondii</t>
  </si>
  <si>
    <t>А26.06.041</t>
  </si>
  <si>
    <t>А26.06.042</t>
  </si>
  <si>
    <t>ПЦР - диагностика РНК -  содержание вируса гепатита  С ( количеств)</t>
  </si>
  <si>
    <t>А26.06.036</t>
  </si>
  <si>
    <t>А26.06.037</t>
  </si>
  <si>
    <t>Диагностика нарушений функции щитовидной железы</t>
  </si>
  <si>
    <t>А09.05.065</t>
  </si>
  <si>
    <t>ТТГ  ( Тиреотропный  гормон )</t>
  </si>
  <si>
    <t>А09.05.063</t>
  </si>
  <si>
    <t>Т4 св ( Тироксин  свободный )</t>
  </si>
  <si>
    <t>А09.05.064</t>
  </si>
  <si>
    <t>Т4 общ ( Тироксин общий )</t>
  </si>
  <si>
    <t>А09.05.061</t>
  </si>
  <si>
    <t>Т3 св ( Трийодтиронин  свободный )</t>
  </si>
  <si>
    <t>А09.05.060</t>
  </si>
  <si>
    <t>Т3 общ (Трийодтиронин общий )</t>
  </si>
  <si>
    <t>А/т к ТПО ( Антитела  к тироидной  пероксида )</t>
  </si>
  <si>
    <t>А/т  к ТГ ( Антитела  к Тире глобулину )</t>
  </si>
  <si>
    <t>Диагностика  соматотропной  функции гипофиза</t>
  </si>
  <si>
    <t>А09.05.069</t>
  </si>
  <si>
    <t>СТГ  ( Соматотропный  гормон )</t>
  </si>
  <si>
    <t xml:space="preserve">Диагностика  репродуктивной функции и фертильности </t>
  </si>
  <si>
    <t>А09.05.131</t>
  </si>
  <si>
    <t>ЛГ ( лютеинизирующий  гормон )</t>
  </si>
  <si>
    <t>А09.05.132</t>
  </si>
  <si>
    <t>ФСГ ( фолликулостимулирующий  гормон )</t>
  </si>
  <si>
    <t>А09.05.087</t>
  </si>
  <si>
    <t>Пролактин ( лактотропный  гормон )</t>
  </si>
  <si>
    <t>А09.05.154</t>
  </si>
  <si>
    <t>Эстрадиол ( Э2 )</t>
  </si>
  <si>
    <t>А09.05.151</t>
  </si>
  <si>
    <t>Прогестерон</t>
  </si>
  <si>
    <t>А09.05.153</t>
  </si>
  <si>
    <t>17. ОН прогестерон</t>
  </si>
  <si>
    <t>А09.05.160</t>
  </si>
  <si>
    <t>ГСПГ ( Глобулин,связывающий половые гормоны )</t>
  </si>
  <si>
    <t>А09.05.078</t>
  </si>
  <si>
    <t>Тестостерон  общий</t>
  </si>
  <si>
    <t>Мониторинг беременнсти и биохимические маркеры состояния плода</t>
  </si>
  <si>
    <t>А09.05.125</t>
  </si>
  <si>
    <t>ПАПП -А (Ассоциированный с беременностью протеин  А плазмы )</t>
  </si>
  <si>
    <t>А09.05.090</t>
  </si>
  <si>
    <t>ХГЧ ( общий ), Хорионический  гонадотропин  человека</t>
  </si>
  <si>
    <t>А09.05.089</t>
  </si>
  <si>
    <t>АФП ( Альфа - фетопротеин )</t>
  </si>
  <si>
    <t>А09.05.157</t>
  </si>
  <si>
    <t>Эстриол  свободный ( неконъюгированный ) , Э3</t>
  </si>
  <si>
    <t>Диагностика  андрогенной  функции</t>
  </si>
  <si>
    <t>А09.05.149</t>
  </si>
  <si>
    <t>ДГЭАС ( Дегидроэпиандростерон  сульфат )</t>
  </si>
  <si>
    <t>Диагностика функции гипофизарнонадпочечниковой  системы</t>
  </si>
  <si>
    <t>А09.05.135</t>
  </si>
  <si>
    <t>Кортизол ( Гидрокортизон )</t>
  </si>
  <si>
    <t xml:space="preserve">Диагностика  функции поджелудочной  железы </t>
  </si>
  <si>
    <t>А09.05.056</t>
  </si>
  <si>
    <t>Инсулин ( иммунореактивный  инсулин )</t>
  </si>
  <si>
    <t>С - пептид</t>
  </si>
  <si>
    <t>Аллегодиагностика</t>
  </si>
  <si>
    <t>IgE  общий ( иммуноглобулин  Е общий )</t>
  </si>
  <si>
    <t>Диагностика  ЦМВ  инфекции</t>
  </si>
  <si>
    <t>Anti - CMV  IgM</t>
  </si>
  <si>
    <t>Anti - CMV  IgG</t>
  </si>
  <si>
    <t>Диагностика  герпетической  инфекции</t>
  </si>
  <si>
    <t>Anti -HSV  1- го  и  2-го  типов IgM</t>
  </si>
  <si>
    <t>Anti -HSV  1- го  и  2-го  типов IgG</t>
  </si>
  <si>
    <t>Диагностика  краснухи</t>
  </si>
  <si>
    <t>Anti - Rubella  IgM</t>
  </si>
  <si>
    <t>Anti - Rubella  IgG</t>
  </si>
  <si>
    <t>Диагностика  токсоплазмоза</t>
  </si>
  <si>
    <t>Anti - Toxoplasma  gondii IgM</t>
  </si>
  <si>
    <t>Anti - Toxoplasma  gondii IgG</t>
  </si>
  <si>
    <t>Диагностика  микоплазмоза</t>
  </si>
  <si>
    <t>Anti - Mycoplasma  hominis  IgA</t>
  </si>
  <si>
    <t>Anti - Mycoplasma  hominis  IgG</t>
  </si>
  <si>
    <t>Anti - Mycoplasma  pneumonia  IgM</t>
  </si>
  <si>
    <t>Anti - Mycoplasma  pneumonia  IgG</t>
  </si>
  <si>
    <t>Anti - Mycoplasma  pneumonia  IgA</t>
  </si>
  <si>
    <t>Диагностика  уреаплазмоза</t>
  </si>
  <si>
    <t>Anti - Ureaplasma  Urealyticum IgA</t>
  </si>
  <si>
    <t>Anti - Ureaplasma  Urealyticum IgG</t>
  </si>
  <si>
    <t>Диагностика  хламидиоза</t>
  </si>
  <si>
    <t>Anti - Chlamydia  pneumonia IgM</t>
  </si>
  <si>
    <t>Anti - Chlamydia  pneumonia IgG</t>
  </si>
  <si>
    <t>Anti - Chlamydia  pneumonia IgA</t>
  </si>
  <si>
    <t>Anti - Chlamydia  trahomatis IgG</t>
  </si>
  <si>
    <t>Anti - Chlamydia  trahomatis IgM</t>
  </si>
  <si>
    <t>Anti - Chlamydia  trahomatis IgA</t>
  </si>
  <si>
    <t>Протозойные и паразитарные  инфекции</t>
  </si>
  <si>
    <t>А/т  к токсокарам IgG</t>
  </si>
  <si>
    <t>А/т  к  лямблиям IgA,IgM, IgG</t>
  </si>
  <si>
    <t>СА - 19 - 9</t>
  </si>
  <si>
    <t>СА - 15 -3</t>
  </si>
  <si>
    <t>СА - 125</t>
  </si>
  <si>
    <t>9.</t>
  </si>
  <si>
    <t>Исследование на урогенитальные инфекции : ( стоимость за каждое исследование)</t>
  </si>
  <si>
    <t>9.1.</t>
  </si>
  <si>
    <t>9.2.</t>
  </si>
  <si>
    <t>9.3.</t>
  </si>
  <si>
    <t>9.4.</t>
  </si>
  <si>
    <t>9.5.</t>
  </si>
  <si>
    <t>9.6.</t>
  </si>
  <si>
    <t>9.7.</t>
  </si>
  <si>
    <t>9.8.</t>
  </si>
  <si>
    <t>9.9.</t>
  </si>
  <si>
    <t>9.11.</t>
  </si>
  <si>
    <t>9.12.</t>
  </si>
  <si>
    <t>9.13.</t>
  </si>
  <si>
    <t>9.14.</t>
  </si>
  <si>
    <t>9.15.</t>
  </si>
  <si>
    <t>9.16.</t>
  </si>
  <si>
    <t>9.17.</t>
  </si>
  <si>
    <t>9.18.</t>
  </si>
  <si>
    <t>9.19.</t>
  </si>
  <si>
    <t>9.20.</t>
  </si>
  <si>
    <t>9.21.</t>
  </si>
  <si>
    <t>9.22.</t>
  </si>
  <si>
    <t>9.23.</t>
  </si>
  <si>
    <t>9.24.</t>
  </si>
  <si>
    <t>9.25.</t>
  </si>
  <si>
    <t>9.26.</t>
  </si>
  <si>
    <t>9.27..</t>
  </si>
  <si>
    <t>9.28.</t>
  </si>
  <si>
    <t>9.29.</t>
  </si>
  <si>
    <t>9.30.</t>
  </si>
  <si>
    <t>9.31.</t>
  </si>
  <si>
    <t>9.32.</t>
  </si>
  <si>
    <t>9.33.</t>
  </si>
  <si>
    <t>9.34.</t>
  </si>
  <si>
    <t>9.35.</t>
  </si>
  <si>
    <t>9.36.</t>
  </si>
  <si>
    <t>9.37.</t>
  </si>
  <si>
    <t>9.38.</t>
  </si>
  <si>
    <t>9.39.</t>
  </si>
  <si>
    <t>9.40.</t>
  </si>
  <si>
    <t>9.41.</t>
  </si>
  <si>
    <t>9.42.</t>
  </si>
  <si>
    <t>9.43.</t>
  </si>
  <si>
    <t>9.44.</t>
  </si>
  <si>
    <t>9.45.</t>
  </si>
  <si>
    <t>9.46.</t>
  </si>
  <si>
    <t>9.47.</t>
  </si>
  <si>
    <t>9.48.</t>
  </si>
  <si>
    <t>9.49.</t>
  </si>
  <si>
    <t>9.50.</t>
  </si>
  <si>
    <t>9.51.</t>
  </si>
  <si>
    <t>9.52.</t>
  </si>
  <si>
    <t>9.53.</t>
  </si>
  <si>
    <t>9.54.</t>
  </si>
  <si>
    <t>9.55.</t>
  </si>
  <si>
    <t>9.56.</t>
  </si>
  <si>
    <t>9.57.</t>
  </si>
  <si>
    <t>9.58.</t>
  </si>
  <si>
    <t>9.59.</t>
  </si>
  <si>
    <t>9.60.</t>
  </si>
  <si>
    <t>9.61.</t>
  </si>
  <si>
    <t>9.62.</t>
  </si>
  <si>
    <t>9.63.</t>
  </si>
  <si>
    <t>9.64.</t>
  </si>
  <si>
    <t>9.65.</t>
  </si>
  <si>
    <t>9.66.</t>
  </si>
  <si>
    <t>9.67.</t>
  </si>
  <si>
    <t>9.68.</t>
  </si>
  <si>
    <t>9.69.</t>
  </si>
  <si>
    <t>9.70.</t>
  </si>
  <si>
    <t>9.71.</t>
  </si>
  <si>
    <t>9.72.</t>
  </si>
  <si>
    <t>9.73.</t>
  </si>
  <si>
    <t>9.74.</t>
  </si>
  <si>
    <t>9.75.</t>
  </si>
  <si>
    <t>9.76.</t>
  </si>
  <si>
    <t>9.77.</t>
  </si>
  <si>
    <t>9.78.</t>
  </si>
  <si>
    <t xml:space="preserve">     -   председатель врачебной комиссии - терапевт</t>
  </si>
  <si>
    <t>Специфические  белки</t>
  </si>
  <si>
    <t>Ревматоидный фактор (РФ) (Антитела к собственным иммуноглобулинам класса G,Rheumatoid factor, RF )</t>
  </si>
  <si>
    <t>Маркеры метаболизма костной ткани и остеопороза</t>
  </si>
  <si>
    <t>Кальцитонин ( Calcitonini )</t>
  </si>
  <si>
    <t>Паратиреоидный гормон ( Паратгормон, Паратирин, ПТГ, Parathyroid, РТН )</t>
  </si>
  <si>
    <t>25-ОН Витамин D</t>
  </si>
  <si>
    <t>2.16.1.</t>
  </si>
  <si>
    <t>Ультразвуковое исследование предстательной железы  с остаточной мочой</t>
  </si>
  <si>
    <t>А05.23.001.001</t>
  </si>
  <si>
    <t>ЭЭГ       ( электроэнцефалография с нагрузочными пробами )</t>
  </si>
  <si>
    <r>
      <t>Мониторинг основных параметров жизнедеятельности пациента во время анестезии; процедуры сестринского ухода за пациентом,находящимся в отделении реанимации; осмотр врачом-анестезиологом-реаниматологом ;тотальная внутривенная анестезия (</t>
    </r>
    <r>
      <rPr>
        <i/>
        <sz val="12"/>
        <rFont val="Arial Cyr"/>
        <charset val="204"/>
      </rPr>
      <t xml:space="preserve"> анестезия при эзофагогастродуоденоскопии )</t>
    </r>
    <r>
      <rPr>
        <sz val="11"/>
        <color theme="1"/>
        <rFont val="Calibri"/>
        <family val="2"/>
        <scheme val="minor"/>
      </rPr>
      <t xml:space="preserve"> )</t>
    </r>
  </si>
  <si>
    <r>
      <t xml:space="preserve">Медицинский осмотр (предварительный, периодический) для </t>
    </r>
    <r>
      <rPr>
        <u/>
        <sz val="12"/>
        <rFont val="Arial Cyr"/>
        <charset val="204"/>
      </rPr>
      <t xml:space="preserve">приписного  контингента </t>
    </r>
    <r>
      <rPr>
        <b/>
        <sz val="10"/>
        <rFont val="Arial Cyr"/>
        <charset val="204"/>
      </rPr>
      <t xml:space="preserve"> № 302 Н, </t>
    </r>
    <r>
      <rPr>
        <b/>
        <sz val="14"/>
        <rFont val="Arial Cyr"/>
        <charset val="204"/>
      </rPr>
      <t>приложение 1</t>
    </r>
  </si>
  <si>
    <t>Основные  специалисты  :</t>
  </si>
  <si>
    <t xml:space="preserve">     -   ЭКГ </t>
  </si>
  <si>
    <t>Дополнительные  специалисты :</t>
  </si>
  <si>
    <t xml:space="preserve">     - Маммография ( старше 40 лет 1 раз в  2 года)</t>
  </si>
  <si>
    <t xml:space="preserve">     - определение вибрационной чувствительности                    (вибротестирование)</t>
  </si>
  <si>
    <r>
      <t xml:space="preserve">Медицинский осмотр (предварительный, периодический) для  </t>
    </r>
    <r>
      <rPr>
        <u/>
        <sz val="12"/>
        <rFont val="Arial Cyr"/>
        <charset val="204"/>
      </rPr>
      <t xml:space="preserve"> не  приписного  контингента</t>
    </r>
    <r>
      <rPr>
        <b/>
        <sz val="10"/>
        <rFont val="Arial Cyr"/>
        <charset val="204"/>
      </rPr>
      <t xml:space="preserve">  № 302 Н, </t>
    </r>
    <r>
      <rPr>
        <b/>
        <sz val="14"/>
        <rFont val="Arial Cyr"/>
        <charset val="204"/>
      </rPr>
      <t>приложение 1</t>
    </r>
  </si>
  <si>
    <t xml:space="preserve">    -   динамометрия</t>
  </si>
  <si>
    <t xml:space="preserve">     -   динамометрия</t>
  </si>
  <si>
    <t>В04.001.02.</t>
  </si>
  <si>
    <t xml:space="preserve">    -   гинеколог</t>
  </si>
  <si>
    <r>
      <t xml:space="preserve">Медицинское освидетельствование на наличие медицинских противопоказаний к управлению транспортным средством (не приписной контингент)  для категорий </t>
    </r>
    <r>
      <rPr>
        <b/>
        <sz val="11"/>
        <rFont val="Arial Cyr"/>
        <charset val="204"/>
      </rPr>
      <t>C,D,CE,DE,Tm,Tb,C1,D1,C1E,D1E</t>
    </r>
  </si>
  <si>
    <r>
      <t xml:space="preserve">Медицинское освидетельствование на наличие медицинских противопоказаний к управлению транспортным средством (не приписной контингент)  для категорий </t>
    </r>
    <r>
      <rPr>
        <b/>
        <sz val="11"/>
        <rFont val="Arial Cyr"/>
        <charset val="204"/>
      </rPr>
      <t>A,A1,B,B1</t>
    </r>
  </si>
  <si>
    <r>
      <t xml:space="preserve">Медицинское освидетельствование судоводителей индивидуальных   </t>
    </r>
    <r>
      <rPr>
        <u/>
        <sz val="14"/>
        <rFont val="Arial Cyr"/>
        <charset val="204"/>
      </rPr>
      <t>маломерных судов</t>
    </r>
  </si>
  <si>
    <t xml:space="preserve">     -   лабораторные исследования( ОАК, ОАМ, забор крови,холестерин, глюкоза)</t>
  </si>
  <si>
    <t>Медицинское освидетельствование на наличие медицинских противопоказаний к управлению транспортным средством и владению оружием</t>
  </si>
  <si>
    <t>В03.016.002  В03.016.006  А11.05.001</t>
  </si>
  <si>
    <t>6.116.</t>
  </si>
  <si>
    <t>6.127.</t>
  </si>
  <si>
    <t>6.128.</t>
  </si>
  <si>
    <t>6.129.</t>
  </si>
  <si>
    <t>9.80.</t>
  </si>
  <si>
    <t>9.81.</t>
  </si>
  <si>
    <t>9.82.</t>
  </si>
  <si>
    <t>9.83.</t>
  </si>
  <si>
    <t>Расходный материал</t>
  </si>
  <si>
    <t>Лекарственные препараты</t>
  </si>
  <si>
    <t>Цена</t>
  </si>
  <si>
    <t>Получение цервикального мазка( цитология )</t>
  </si>
  <si>
    <t>Получение влагалищного мазка ( мазок на флору )</t>
  </si>
  <si>
    <t>А16.20.036003</t>
  </si>
  <si>
    <t>Радиоволновая терапия шейки матки</t>
  </si>
  <si>
    <t>А16.20.059003</t>
  </si>
  <si>
    <t>Удаление новообразований наружных половых органов</t>
  </si>
  <si>
    <t>Медицинский осмотр (предварительный, периодический) (женщины) по  приказу № 302 Н, приложение 2, п.14-26  ( ПРИ   ЗАКЛЮЧЕНИИ  ДОГОВОРОВ )</t>
  </si>
  <si>
    <t>Медицинский осмотр (предварительный, периодический)  - по приказу № 302 Н, приложение 2, п.14-26 (мужчины)  ( ПРИ  ЗАКЛЮЧЕНИИ  ДОГОВОРОВ )</t>
  </si>
  <si>
    <t>6.113</t>
  </si>
  <si>
    <t>6.130.</t>
  </si>
  <si>
    <t>6.131.</t>
  </si>
  <si>
    <t>6.132.</t>
  </si>
  <si>
    <t>Холтеровское мониторирование  артериального  давления</t>
  </si>
  <si>
    <r>
      <t xml:space="preserve">Исследование уровня простатспецифического антигена в крови             </t>
    </r>
    <r>
      <rPr>
        <b/>
        <sz val="12"/>
        <rFont val="Arial Cyr"/>
        <charset val="204"/>
      </rPr>
      <t>( ПСА )</t>
    </r>
  </si>
  <si>
    <t>Определение международного  нормализованного отношения          ( МНО )</t>
  </si>
  <si>
    <t>Взятие крови из периферической вены с получением сыворотки                          ( центрифугирование )</t>
  </si>
  <si>
    <t>Холтеровское мониторирование сердечного ритма (ХМ-ЭКГ) и артериального  давления</t>
  </si>
  <si>
    <t>4.6.1.</t>
  </si>
  <si>
    <t>ПЦР - диагностика РНК -  содержание вируса гепатита  С ( качест)</t>
  </si>
  <si>
    <t>Генотипирование  гепатита  С ( 1а,1в, 2а, 3а ) ( количественный )</t>
  </si>
  <si>
    <t xml:space="preserve"> - HBsAg ( HBs - антиген, поверхностный антиген вируса гепатита В ) с подтверждающим тестом ( качествен)</t>
  </si>
  <si>
    <t xml:space="preserve"> - HBsAg ( HBs - антиген вируса гепатита В )    ( качествен )</t>
  </si>
  <si>
    <t xml:space="preserve"> - Anti - HBs (суммарные антитела к  HBs - антигену вир. Геп  В ) ( качест)</t>
  </si>
  <si>
    <t xml:space="preserve"> - Anti - HAV - IgG ( антитела класса IgG  к вирусу гепатита А )( колич)</t>
  </si>
  <si>
    <t xml:space="preserve"> - Anti - HAV - IgМ ( антитела класса IgМ  к вирусу гепатита А )( полу-количественный)</t>
  </si>
  <si>
    <t xml:space="preserve"> - Anti -HBe (антитела класса IgG к HBe - антигену вируса гепатита В )( качественный )</t>
  </si>
  <si>
    <t xml:space="preserve"> - Anti - HBcor Ag ( суммарные антитела к HBcor антигену вируса гепатита В ) ( качественный )</t>
  </si>
  <si>
    <t xml:space="preserve"> - Anti -HBs  IgM (антитела класса IgM к HBcor - антигену вируса гепатита В ) ( качественный )</t>
  </si>
  <si>
    <t xml:space="preserve"> - Anti - HCV - total  ( суммарные антитела к  антигенам вируса гепатита С )  с подтверждающим  тестом ( качественный )</t>
  </si>
  <si>
    <t xml:space="preserve"> - Anti - HCV - IgM  ( антитела класса IgM к вирусу гепатита С ) (качеств)</t>
  </si>
  <si>
    <t xml:space="preserve">ПСА общий количественный </t>
  </si>
  <si>
    <t xml:space="preserve"> ПСА   свободный  количественный</t>
  </si>
  <si>
    <t>Онкологические  исследования :</t>
  </si>
  <si>
    <t>Витамины :</t>
  </si>
  <si>
    <t>9.79.</t>
  </si>
  <si>
    <t>Витамин  В 12</t>
  </si>
  <si>
    <t>Фолиевая кислота</t>
  </si>
  <si>
    <t>ПЦР - диагностика РНК -  содержание вируса гепатита  В ( количественный)</t>
  </si>
  <si>
    <r>
      <t>Главный врач Холмской больницы
ФГБУЗ ДВОМЦ ФМБА России
___________________ В.А. Вагин   
«</t>
    </r>
    <r>
      <rPr>
        <u/>
        <sz val="10"/>
        <rFont val="Arial Cyr"/>
        <charset val="204"/>
      </rPr>
      <t>_09_</t>
    </r>
    <r>
      <rPr>
        <sz val="11"/>
        <color theme="1"/>
        <rFont val="Calibri"/>
        <family val="2"/>
        <scheme val="minor"/>
      </rPr>
      <t>» января</t>
    </r>
    <r>
      <rPr>
        <u/>
        <sz val="10"/>
        <rFont val="Arial Cyr"/>
        <charset val="204"/>
      </rPr>
      <t>_</t>
    </r>
    <r>
      <rPr>
        <sz val="11"/>
        <color theme="1"/>
        <rFont val="Calibri"/>
        <family val="2"/>
        <scheme val="minor"/>
      </rPr>
      <t xml:space="preserve">_ 2019 г
</t>
    </r>
  </si>
  <si>
    <t>ПЦР - диагностика РНК -  содержание вируса гепатита  В ( качествен)</t>
  </si>
  <si>
    <t>Цена ( руб)</t>
  </si>
</sst>
</file>

<file path=xl/styles.xml><?xml version="1.0" encoding="utf-8"?>
<styleSheet xmlns="http://schemas.openxmlformats.org/spreadsheetml/2006/main">
  <numFmts count="3">
    <numFmt numFmtId="164" formatCode="#,##0.00_р_."/>
    <numFmt numFmtId="165" formatCode="#,##0.00\ _₽"/>
    <numFmt numFmtId="166" formatCode="#,##0\ _₽"/>
  </numFmts>
  <fonts count="32">
    <font>
      <sz val="11"/>
      <color theme="1"/>
      <name val="Calibri"/>
      <family val="2"/>
      <scheme val="minor"/>
    </font>
    <font>
      <u/>
      <sz val="10"/>
      <name val="Arial Cyr"/>
      <charset val="204"/>
    </font>
    <font>
      <sz val="12"/>
      <name val="Arial Cyr"/>
      <charset val="204"/>
    </font>
    <font>
      <sz val="11"/>
      <name val="Arial Cyr"/>
      <charset val="204"/>
    </font>
    <font>
      <b/>
      <i/>
      <sz val="12"/>
      <name val="Arial Cyr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u/>
      <sz val="11"/>
      <name val="Arial Cyr"/>
      <charset val="204"/>
    </font>
    <font>
      <sz val="10"/>
      <name val="Arial"/>
      <family val="2"/>
      <charset val="204"/>
    </font>
    <font>
      <i/>
      <sz val="12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i/>
      <sz val="11"/>
      <name val="Arial Cyr"/>
      <charset val="204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u/>
      <sz val="12"/>
      <name val="Arial Cyr"/>
      <charset val="204"/>
    </font>
    <font>
      <sz val="11"/>
      <name val="Calibri"/>
      <family val="2"/>
      <scheme val="minor"/>
    </font>
    <font>
      <u/>
      <sz val="14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9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 wrapText="1"/>
    </xf>
    <xf numFmtId="4" fontId="0" fillId="2" borderId="0" xfId="0" applyNumberFormat="1" applyFill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left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 wrapText="1"/>
    </xf>
    <xf numFmtId="49" fontId="7" fillId="2" borderId="4" xfId="0" applyNumberFormat="1" applyFont="1" applyFill="1" applyBorder="1" applyAlignment="1">
      <alignment horizontal="left" vertical="center" wrapText="1"/>
    </xf>
    <xf numFmtId="4" fontId="0" fillId="2" borderId="4" xfId="0" applyNumberForma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left" vertical="center" wrapText="1"/>
    </xf>
    <xf numFmtId="49" fontId="7" fillId="2" borderId="7" xfId="0" applyNumberFormat="1" applyFont="1" applyFill="1" applyBorder="1" applyAlignment="1">
      <alignment horizontal="left" vertical="center" wrapText="1"/>
    </xf>
    <xf numFmtId="4" fontId="0" fillId="2" borderId="8" xfId="0" applyNumberForma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49" fontId="7" fillId="2" borderId="14" xfId="0" applyNumberFormat="1" applyFont="1" applyFill="1" applyBorder="1" applyAlignment="1">
      <alignment horizontal="left" vertical="center" wrapText="1"/>
    </xf>
    <xf numFmtId="49" fontId="8" fillId="2" borderId="7" xfId="0" applyNumberFormat="1" applyFont="1" applyFill="1" applyBorder="1" applyAlignment="1">
      <alignment horizontal="left" vertical="center" wrapText="1"/>
    </xf>
    <xf numFmtId="165" fontId="7" fillId="2" borderId="1" xfId="0" applyNumberFormat="1" applyFont="1" applyFill="1" applyBorder="1" applyAlignment="1">
      <alignment horizontal="left" vertical="center" wrapText="1"/>
    </xf>
    <xf numFmtId="49" fontId="7" fillId="2" borderId="10" xfId="0" applyNumberFormat="1" applyFont="1" applyFill="1" applyBorder="1" applyAlignment="1">
      <alignment horizontal="left" vertical="center" wrapText="1"/>
    </xf>
    <xf numFmtId="4" fontId="0" fillId="2" borderId="13" xfId="0" applyNumberFormat="1" applyFill="1" applyBorder="1" applyAlignment="1">
      <alignment horizontal="center" vertical="center"/>
    </xf>
    <xf numFmtId="164" fontId="7" fillId="2" borderId="10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49" fontId="8" fillId="2" borderId="1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2" fontId="0" fillId="2" borderId="7" xfId="0" applyNumberForma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7" fillId="2" borderId="19" xfId="0" applyNumberFormat="1" applyFont="1" applyFill="1" applyBorder="1" applyAlignment="1">
      <alignment horizontal="left" vertical="center" wrapText="1"/>
    </xf>
    <xf numFmtId="49" fontId="7" fillId="2" borderId="21" xfId="0" applyNumberFormat="1" applyFont="1" applyFill="1" applyBorder="1" applyAlignment="1">
      <alignment horizontal="left" vertical="center" wrapText="1"/>
    </xf>
    <xf numFmtId="49" fontId="10" fillId="2" borderId="14" xfId="0" applyNumberFormat="1" applyFont="1" applyFill="1" applyBorder="1" applyAlignment="1">
      <alignment horizontal="left" vertical="center" wrapText="1"/>
    </xf>
    <xf numFmtId="49" fontId="10" fillId="2" borderId="19" xfId="0" applyNumberFormat="1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wrapText="1"/>
    </xf>
    <xf numFmtId="2" fontId="0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horizontal="left" vertical="center" wrapText="1"/>
    </xf>
    <xf numFmtId="0" fontId="0" fillId="2" borderId="1" xfId="0" applyNumberFormat="1" applyFill="1" applyBorder="1" applyAlignment="1">
      <alignment horizontal="left" vertical="center" wrapText="1"/>
    </xf>
    <xf numFmtId="2" fontId="0" fillId="0" borderId="6" xfId="0" applyNumberForma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49" fontId="0" fillId="0" borderId="3" xfId="0" applyNumberFormat="1" applyBorder="1" applyAlignment="1">
      <alignment horizontal="left" vertical="center"/>
    </xf>
    <xf numFmtId="4" fontId="0" fillId="2" borderId="11" xfId="0" applyNumberFormat="1" applyFill="1" applyBorder="1" applyAlignment="1">
      <alignment horizontal="center" vertical="center"/>
    </xf>
    <xf numFmtId="4" fontId="0" fillId="2" borderId="13" xfId="0" applyNumberFormat="1" applyFont="1" applyFill="1" applyBorder="1" applyAlignment="1">
      <alignment horizontal="center" vertical="center"/>
    </xf>
    <xf numFmtId="4" fontId="0" fillId="2" borderId="8" xfId="0" applyNumberFormat="1" applyFont="1" applyFill="1" applyBorder="1" applyAlignment="1">
      <alignment horizontal="center" vertical="center"/>
    </xf>
    <xf numFmtId="4" fontId="0" fillId="2" borderId="16" xfId="0" applyNumberForma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164" fontId="7" fillId="2" borderId="11" xfId="0" applyNumberFormat="1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2" fontId="7" fillId="2" borderId="10" xfId="0" applyNumberFormat="1" applyFont="1" applyFill="1" applyBorder="1" applyAlignment="1">
      <alignment horizontal="center" vertical="center" wrapText="1"/>
    </xf>
    <xf numFmtId="4" fontId="10" fillId="2" borderId="13" xfId="0" applyNumberFormat="1" applyFont="1" applyFill="1" applyBorder="1" applyAlignment="1">
      <alignment horizontal="center" vertical="center"/>
    </xf>
    <xf numFmtId="4" fontId="0" fillId="2" borderId="7" xfId="0" applyNumberFormat="1" applyFill="1" applyBorder="1" applyAlignment="1">
      <alignment horizontal="center" vertical="center"/>
    </xf>
    <xf numFmtId="4" fontId="0" fillId="2" borderId="7" xfId="0" applyNumberFormat="1" applyFill="1" applyBorder="1" applyAlignment="1">
      <alignment horizontal="center" vertical="center" wrapText="1"/>
    </xf>
    <xf numFmtId="4" fontId="0" fillId="2" borderId="11" xfId="0" applyNumberFormat="1" applyFont="1" applyFill="1" applyBorder="1" applyAlignment="1">
      <alignment horizontal="center" vertical="center"/>
    </xf>
    <xf numFmtId="4" fontId="0" fillId="2" borderId="13" xfId="0" applyNumberFormat="1" applyFill="1" applyBorder="1" applyAlignment="1">
      <alignment horizontal="center" vertical="center" wrapText="1"/>
    </xf>
    <xf numFmtId="164" fontId="7" fillId="2" borderId="14" xfId="0" applyNumberFormat="1" applyFont="1" applyFill="1" applyBorder="1" applyAlignment="1">
      <alignment horizontal="center" vertical="center" wrapText="1"/>
    </xf>
    <xf numFmtId="4" fontId="0" fillId="2" borderId="17" xfId="0" applyNumberFormat="1" applyFill="1" applyBorder="1" applyAlignment="1">
      <alignment horizontal="center" vertical="center"/>
    </xf>
    <xf numFmtId="4" fontId="0" fillId="2" borderId="20" xfId="0" applyNumberForma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165" fontId="0" fillId="2" borderId="13" xfId="0" applyNumberFormat="1" applyFill="1" applyBorder="1" applyAlignment="1">
      <alignment horizontal="center" vertical="center"/>
    </xf>
    <xf numFmtId="2" fontId="0" fillId="2" borderId="14" xfId="0" applyNumberForma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2" fontId="7" fillId="2" borderId="6" xfId="0" applyNumberFormat="1" applyFont="1" applyFill="1" applyBorder="1" applyAlignment="1">
      <alignment horizontal="center" vertical="center" wrapText="1"/>
    </xf>
    <xf numFmtId="4" fontId="0" fillId="2" borderId="22" xfId="0" applyNumberFormat="1" applyFill="1" applyBorder="1" applyAlignment="1">
      <alignment horizontal="center" vertical="center"/>
    </xf>
    <xf numFmtId="2" fontId="7" fillId="2" borderId="19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16" fontId="0" fillId="2" borderId="1" xfId="0" applyNumberFormat="1" applyFill="1" applyBorder="1" applyAlignment="1">
      <alignment horizontal="center"/>
    </xf>
    <xf numFmtId="17" fontId="0" fillId="2" borderId="1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49" fontId="10" fillId="2" borderId="6" xfId="0" applyNumberFormat="1" applyFont="1" applyFill="1" applyBorder="1" applyAlignment="1">
      <alignment horizontal="left" vertical="center" wrapText="1"/>
    </xf>
    <xf numFmtId="0" fontId="0" fillId="2" borderId="9" xfId="0" applyFill="1" applyBorder="1" applyAlignment="1">
      <alignment horizontal="center"/>
    </xf>
    <xf numFmtId="0" fontId="7" fillId="2" borderId="10" xfId="0" applyFont="1" applyFill="1" applyBorder="1" applyAlignment="1">
      <alignment horizontal="left" vertical="center" wrapText="1"/>
    </xf>
    <xf numFmtId="0" fontId="0" fillId="2" borderId="1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0" fillId="2" borderId="6" xfId="0" applyFont="1" applyFill="1" applyBorder="1" applyAlignment="1">
      <alignment horizontal="left" vertical="center" wrapText="1"/>
    </xf>
    <xf numFmtId="0" fontId="10" fillId="2" borderId="19" xfId="0" applyFont="1" applyFill="1" applyBorder="1" applyAlignment="1">
      <alignment horizontal="left" vertical="center" wrapText="1"/>
    </xf>
    <xf numFmtId="2" fontId="0" fillId="2" borderId="4" xfId="0" applyNumberForma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2" fontId="0" fillId="2" borderId="8" xfId="0" applyNumberFormat="1" applyFill="1" applyBorder="1" applyAlignment="1">
      <alignment horizontal="center" vertical="center"/>
    </xf>
    <xf numFmtId="164" fontId="13" fillId="2" borderId="13" xfId="0" applyNumberFormat="1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49" fontId="0" fillId="2" borderId="3" xfId="0" applyNumberForma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0" fillId="2" borderId="3" xfId="0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49" fontId="0" fillId="0" borderId="3" xfId="0" applyNumberFormat="1" applyFont="1" applyBorder="1" applyAlignment="1">
      <alignment horizontal="left" vertical="center" wrapText="1"/>
    </xf>
    <xf numFmtId="49" fontId="0" fillId="0" borderId="3" xfId="0" applyNumberFormat="1" applyFont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49" fontId="0" fillId="0" borderId="3" xfId="0" applyNumberFormat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top" wrapText="1"/>
    </xf>
    <xf numFmtId="0" fontId="0" fillId="2" borderId="23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 wrapText="1"/>
    </xf>
    <xf numFmtId="0" fontId="0" fillId="2" borderId="25" xfId="0" applyFill="1" applyBorder="1" applyAlignment="1">
      <alignment horizontal="left" vertical="center" wrapText="1"/>
    </xf>
    <xf numFmtId="49" fontId="0" fillId="2" borderId="23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 wrapText="1"/>
    </xf>
    <xf numFmtId="0" fontId="0" fillId="2" borderId="28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 wrapText="1"/>
    </xf>
    <xf numFmtId="0" fontId="10" fillId="2" borderId="26" xfId="0" applyFont="1" applyFill="1" applyBorder="1" applyAlignment="1">
      <alignment horizontal="left" vertical="center" wrapText="1"/>
    </xf>
    <xf numFmtId="0" fontId="10" fillId="2" borderId="27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/>
    </xf>
    <xf numFmtId="0" fontId="10" fillId="2" borderId="27" xfId="0" applyFont="1" applyFill="1" applyBorder="1" applyAlignment="1">
      <alignment horizontal="left" vertical="center"/>
    </xf>
    <xf numFmtId="0" fontId="0" fillId="0" borderId="3" xfId="0" applyNumberFormat="1" applyBorder="1" applyAlignment="1">
      <alignment horizontal="left" vertical="center"/>
    </xf>
    <xf numFmtId="0" fontId="0" fillId="2" borderId="3" xfId="0" applyNumberFormat="1" applyFill="1" applyBorder="1" applyAlignment="1">
      <alignment horizontal="left" vertical="center"/>
    </xf>
    <xf numFmtId="164" fontId="7" fillId="2" borderId="8" xfId="0" applyNumberFormat="1" applyFont="1" applyFill="1" applyBorder="1" applyAlignment="1">
      <alignment horizontal="center" vertical="center" wrapText="1"/>
    </xf>
    <xf numFmtId="4" fontId="0" fillId="2" borderId="17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21" fillId="2" borderId="1" xfId="0" applyFont="1" applyFill="1" applyBorder="1" applyAlignment="1">
      <alignment horizontal="center"/>
    </xf>
    <xf numFmtId="0" fontId="22" fillId="2" borderId="0" xfId="0" applyFont="1" applyFill="1"/>
    <xf numFmtId="0" fontId="0" fillId="2" borderId="4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/>
    </xf>
    <xf numFmtId="16" fontId="0" fillId="2" borderId="12" xfId="0" applyNumberFormat="1" applyFill="1" applyBorder="1" applyAlignment="1">
      <alignment horizontal="center"/>
    </xf>
    <xf numFmtId="2" fontId="0" fillId="2" borderId="13" xfId="0" applyNumberFormat="1" applyFill="1" applyBorder="1" applyAlignment="1">
      <alignment horizontal="center" vertical="center"/>
    </xf>
    <xf numFmtId="17" fontId="0" fillId="2" borderId="12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 vertical="center"/>
    </xf>
    <xf numFmtId="49" fontId="0" fillId="0" borderId="2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 wrapText="1"/>
    </xf>
    <xf numFmtId="2" fontId="0" fillId="0" borderId="14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14" xfId="0" applyBorder="1" applyAlignment="1">
      <alignment vertical="center" wrapText="1"/>
    </xf>
    <xf numFmtId="164" fontId="0" fillId="0" borderId="14" xfId="0" applyNumberFormat="1" applyBorder="1" applyAlignment="1">
      <alignment horizontal="center" vertical="center" wrapText="1"/>
    </xf>
    <xf numFmtId="164" fontId="13" fillId="0" borderId="16" xfId="0" applyNumberFormat="1" applyFont="1" applyBorder="1" applyAlignment="1">
      <alignment horizontal="center" vertical="center" wrapText="1"/>
    </xf>
    <xf numFmtId="0" fontId="22" fillId="0" borderId="31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4" fontId="22" fillId="0" borderId="25" xfId="0" applyNumberFormat="1" applyFont="1" applyBorder="1" applyAlignment="1">
      <alignment horizontal="center" vertical="center"/>
    </xf>
    <xf numFmtId="0" fontId="22" fillId="0" borderId="34" xfId="0" applyFont="1" applyBorder="1"/>
    <xf numFmtId="0" fontId="22" fillId="0" borderId="35" xfId="0" applyFont="1" applyBorder="1"/>
    <xf numFmtId="4" fontId="0" fillId="0" borderId="13" xfId="0" applyNumberForma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49" fontId="0" fillId="0" borderId="14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4" fontId="0" fillId="0" borderId="16" xfId="0" applyNumberFormat="1" applyFill="1" applyBorder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 wrapText="1"/>
    </xf>
    <xf numFmtId="49" fontId="0" fillId="0" borderId="26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vertical="center" wrapText="1"/>
    </xf>
    <xf numFmtId="2" fontId="0" fillId="0" borderId="14" xfId="0" applyNumberFormat="1" applyBorder="1" applyAlignment="1">
      <alignment vertical="center" wrapText="1"/>
    </xf>
    <xf numFmtId="4" fontId="13" fillId="0" borderId="13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16" fontId="0" fillId="2" borderId="1" xfId="0" applyNumberForma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4" fontId="22" fillId="0" borderId="34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left" vertical="center"/>
    </xf>
    <xf numFmtId="2" fontId="0" fillId="0" borderId="2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/>
    </xf>
    <xf numFmtId="0" fontId="0" fillId="2" borderId="41" xfId="0" applyFill="1" applyBorder="1" applyAlignment="1">
      <alignment horizontal="center"/>
    </xf>
    <xf numFmtId="2" fontId="0" fillId="0" borderId="7" xfId="0" applyNumberFormat="1" applyBorder="1" applyAlignment="1">
      <alignment horizontal="center" vertical="center" wrapText="1"/>
    </xf>
    <xf numFmtId="0" fontId="0" fillId="2" borderId="9" xfId="0" applyFill="1" applyBorder="1" applyAlignment="1">
      <alignment vertical="center"/>
    </xf>
    <xf numFmtId="0" fontId="0" fillId="2" borderId="42" xfId="0" applyFill="1" applyBorder="1" applyAlignment="1">
      <alignment vertical="center"/>
    </xf>
    <xf numFmtId="49" fontId="6" fillId="2" borderId="7" xfId="0" applyNumberFormat="1" applyFont="1" applyFill="1" applyBorder="1" applyAlignment="1">
      <alignment horizontal="center" vertical="center" wrapText="1"/>
    </xf>
    <xf numFmtId="0" fontId="0" fillId="2" borderId="12" xfId="0" applyFill="1" applyBorder="1" applyAlignment="1">
      <alignment vertical="center"/>
    </xf>
    <xf numFmtId="0" fontId="0" fillId="2" borderId="43" xfId="0" applyFill="1" applyBorder="1" applyAlignment="1">
      <alignment vertical="center"/>
    </xf>
    <xf numFmtId="0" fontId="0" fillId="2" borderId="12" xfId="0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0" fontId="0" fillId="2" borderId="44" xfId="0" applyFill="1" applyBorder="1" applyAlignment="1">
      <alignment horizontal="center"/>
    </xf>
    <xf numFmtId="4" fontId="0" fillId="2" borderId="45" xfId="0" applyNumberFormat="1" applyFill="1" applyBorder="1" applyAlignment="1">
      <alignment horizontal="center" vertical="center"/>
    </xf>
    <xf numFmtId="0" fontId="0" fillId="2" borderId="42" xfId="0" applyFill="1" applyBorder="1" applyAlignment="1">
      <alignment horizontal="center"/>
    </xf>
    <xf numFmtId="0" fontId="11" fillId="2" borderId="1" xfId="0" applyFont="1" applyFill="1" applyBorder="1" applyAlignment="1">
      <alignment vertical="center" wrapText="1"/>
    </xf>
    <xf numFmtId="17" fontId="0" fillId="2" borderId="18" xfId="0" applyNumberFormat="1" applyFill="1" applyBorder="1" applyAlignment="1">
      <alignment horizontal="center"/>
    </xf>
    <xf numFmtId="0" fontId="0" fillId="2" borderId="14" xfId="0" applyFill="1" applyBorder="1" applyAlignment="1">
      <alignment vertical="center"/>
    </xf>
    <xf numFmtId="2" fontId="0" fillId="0" borderId="4" xfId="0" applyNumberFormat="1" applyBorder="1" applyAlignment="1">
      <alignment horizontal="center" vertical="center" wrapText="1"/>
    </xf>
    <xf numFmtId="0" fontId="0" fillId="2" borderId="43" xfId="0" applyFill="1" applyBorder="1" applyAlignment="1">
      <alignment horizontal="center"/>
    </xf>
    <xf numFmtId="2" fontId="0" fillId="2" borderId="6" xfId="0" applyNumberFormat="1" applyFill="1" applyBorder="1" applyAlignment="1">
      <alignment horizontal="center" vertical="center" wrapText="1"/>
    </xf>
    <xf numFmtId="2" fontId="0" fillId="2" borderId="19" xfId="0" applyNumberFormat="1" applyFill="1" applyBorder="1" applyAlignment="1">
      <alignment horizontal="center" vertical="center" wrapText="1"/>
    </xf>
    <xf numFmtId="0" fontId="0" fillId="2" borderId="10" xfId="0" applyFill="1" applyBorder="1" applyAlignment="1">
      <alignment vertical="center"/>
    </xf>
    <xf numFmtId="0" fontId="7" fillId="2" borderId="19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wrapText="1"/>
    </xf>
    <xf numFmtId="0" fontId="28" fillId="2" borderId="1" xfId="0" applyFont="1" applyFill="1" applyBorder="1" applyAlignment="1">
      <alignment horizontal="center" vertical="center"/>
    </xf>
    <xf numFmtId="2" fontId="0" fillId="2" borderId="1" xfId="0" applyNumberFormat="1" applyFill="1" applyBorder="1"/>
    <xf numFmtId="165" fontId="0" fillId="0" borderId="1" xfId="0" applyNumberFormat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165" fontId="0" fillId="2" borderId="1" xfId="0" applyNumberFormat="1" applyFill="1" applyBorder="1" applyAlignment="1"/>
    <xf numFmtId="165" fontId="0" fillId="2" borderId="1" xfId="0" applyNumberFormat="1" applyFill="1" applyBorder="1" applyAlignment="1">
      <alignment horizontal="center" wrapText="1"/>
    </xf>
    <xf numFmtId="49" fontId="0" fillId="2" borderId="4" xfId="0" applyNumberFormat="1" applyFill="1" applyBorder="1" applyAlignment="1">
      <alignment wrapText="1"/>
    </xf>
    <xf numFmtId="49" fontId="7" fillId="2" borderId="25" xfId="0" applyNumberFormat="1" applyFont="1" applyFill="1" applyBorder="1" applyAlignment="1">
      <alignment horizontal="left" vertical="center" wrapText="1"/>
    </xf>
    <xf numFmtId="49" fontId="7" fillId="2" borderId="3" xfId="0" applyNumberFormat="1" applyFont="1" applyFill="1" applyBorder="1" applyAlignment="1">
      <alignment horizontal="left" vertical="center" wrapText="1"/>
    </xf>
    <xf numFmtId="49" fontId="0" fillId="2" borderId="3" xfId="0" applyNumberFormat="1" applyFont="1" applyFill="1" applyBorder="1" applyAlignment="1">
      <alignment horizontal="left" vertical="center" wrapText="1"/>
    </xf>
    <xf numFmtId="49" fontId="7" fillId="2" borderId="26" xfId="0" applyNumberFormat="1" applyFont="1" applyFill="1" applyBorder="1" applyAlignment="1">
      <alignment horizontal="left" vertical="center" wrapText="1"/>
    </xf>
    <xf numFmtId="2" fontId="0" fillId="2" borderId="11" xfId="0" applyNumberFormat="1" applyFill="1" applyBorder="1" applyAlignment="1">
      <alignment horizontal="center" vertical="center" wrapText="1"/>
    </xf>
    <xf numFmtId="2" fontId="0" fillId="2" borderId="8" xfId="0" applyNumberFormat="1" applyFill="1" applyBorder="1" applyAlignment="1">
      <alignment horizontal="center" vertical="center" wrapText="1"/>
    </xf>
    <xf numFmtId="2" fontId="0" fillId="2" borderId="45" xfId="0" applyNumberForma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vertical="center" wrapText="1"/>
    </xf>
    <xf numFmtId="0" fontId="4" fillId="2" borderId="29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49" fontId="0" fillId="0" borderId="24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 wrapText="1"/>
    </xf>
    <xf numFmtId="4" fontId="0" fillId="0" borderId="8" xfId="0" applyNumberFormat="1" applyBorder="1" applyAlignment="1">
      <alignment horizontal="center" vertical="center"/>
    </xf>
    <xf numFmtId="0" fontId="21" fillId="2" borderId="18" xfId="0" applyFont="1" applyFill="1" applyBorder="1" applyAlignment="1">
      <alignment horizontal="center"/>
    </xf>
    <xf numFmtId="4" fontId="0" fillId="2" borderId="2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 wrapText="1"/>
    </xf>
    <xf numFmtId="2" fontId="0" fillId="0" borderId="29" xfId="0" applyNumberFormat="1" applyBorder="1" applyAlignment="1">
      <alignment horizontal="center" vertical="center" wrapText="1"/>
    </xf>
    <xf numFmtId="4" fontId="0" fillId="0" borderId="46" xfId="0" applyNumberFormat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49" fontId="7" fillId="2" borderId="20" xfId="0" applyNumberFormat="1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164" fontId="0" fillId="0" borderId="4" xfId="0" applyNumberFormat="1" applyBorder="1" applyAlignment="1">
      <alignment horizontal="center" vertical="center" wrapText="1"/>
    </xf>
    <xf numFmtId="0" fontId="29" fillId="2" borderId="18" xfId="0" applyFont="1" applyFill="1" applyBorder="1" applyAlignment="1">
      <alignment horizontal="center"/>
    </xf>
    <xf numFmtId="0" fontId="29" fillId="2" borderId="27" xfId="0" applyFont="1" applyFill="1" applyBorder="1" applyAlignment="1">
      <alignment horizontal="left" vertical="center"/>
    </xf>
    <xf numFmtId="49" fontId="8" fillId="2" borderId="19" xfId="0" applyNumberFormat="1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/>
    </xf>
    <xf numFmtId="0" fontId="29" fillId="2" borderId="24" xfId="0" applyFont="1" applyFill="1" applyBorder="1" applyAlignment="1">
      <alignment horizontal="left" vertical="center"/>
    </xf>
    <xf numFmtId="2" fontId="29" fillId="0" borderId="7" xfId="0" applyNumberFormat="1" applyFont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/>
    </xf>
    <xf numFmtId="0" fontId="29" fillId="2" borderId="3" xfId="0" applyFont="1" applyFill="1" applyBorder="1" applyAlignment="1">
      <alignment horizontal="left" vertical="center"/>
    </xf>
    <xf numFmtId="2" fontId="29" fillId="0" borderId="1" xfId="0" applyNumberFormat="1" applyFont="1" applyBorder="1" applyAlignment="1">
      <alignment horizontal="center" vertical="center" wrapText="1"/>
    </xf>
    <xf numFmtId="0" fontId="29" fillId="2" borderId="12" xfId="0" applyFont="1" applyFill="1" applyBorder="1" applyAlignment="1">
      <alignment horizontal="center"/>
    </xf>
    <xf numFmtId="0" fontId="29" fillId="2" borderId="3" xfId="0" applyFont="1" applyFill="1" applyBorder="1" applyAlignment="1">
      <alignment horizontal="left" vertical="center" wrapText="1"/>
    </xf>
    <xf numFmtId="49" fontId="29" fillId="2" borderId="1" xfId="0" applyNumberFormat="1" applyFont="1" applyFill="1" applyBorder="1" applyAlignment="1">
      <alignment horizontal="left" vertical="center" wrapText="1"/>
    </xf>
    <xf numFmtId="0" fontId="29" fillId="2" borderId="4" xfId="0" applyFont="1" applyFill="1" applyBorder="1" applyAlignment="1">
      <alignment horizontal="center"/>
    </xf>
    <xf numFmtId="0" fontId="29" fillId="2" borderId="23" xfId="0" applyFont="1" applyFill="1" applyBorder="1" applyAlignment="1">
      <alignment horizontal="left" vertical="center"/>
    </xf>
    <xf numFmtId="49" fontId="29" fillId="2" borderId="4" xfId="0" applyNumberFormat="1" applyFont="1" applyFill="1" applyBorder="1" applyAlignment="1">
      <alignment horizontal="left" vertical="center" wrapText="1"/>
    </xf>
    <xf numFmtId="2" fontId="29" fillId="2" borderId="4" xfId="0" applyNumberFormat="1" applyFont="1" applyFill="1" applyBorder="1" applyAlignment="1">
      <alignment horizontal="center" vertical="center" wrapText="1"/>
    </xf>
    <xf numFmtId="2" fontId="29" fillId="0" borderId="6" xfId="0" applyNumberFormat="1" applyFont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/>
    </xf>
    <xf numFmtId="0" fontId="29" fillId="2" borderId="25" xfId="0" applyFont="1" applyFill="1" applyBorder="1" applyAlignment="1">
      <alignment horizontal="left" vertical="center"/>
    </xf>
    <xf numFmtId="0" fontId="29" fillId="2" borderId="15" xfId="0" applyFont="1" applyFill="1" applyBorder="1" applyAlignment="1">
      <alignment horizontal="center"/>
    </xf>
    <xf numFmtId="0" fontId="29" fillId="2" borderId="26" xfId="0" applyFont="1" applyFill="1" applyBorder="1" applyAlignment="1">
      <alignment horizontal="left" vertical="center"/>
    </xf>
    <xf numFmtId="49" fontId="29" fillId="2" borderId="14" xfId="0" applyNumberFormat="1" applyFont="1" applyFill="1" applyBorder="1" applyAlignment="1">
      <alignment horizontal="left" vertical="center" wrapText="1"/>
    </xf>
    <xf numFmtId="2" fontId="29" fillId="2" borderId="14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49" fontId="13" fillId="2" borderId="1" xfId="0" applyNumberFormat="1" applyFont="1" applyFill="1" applyBorder="1" applyAlignment="1">
      <alignment horizontal="left" vertical="center" wrapText="1"/>
    </xf>
    <xf numFmtId="14" fontId="0" fillId="2" borderId="12" xfId="0" applyNumberFormat="1" applyFill="1" applyBorder="1" applyAlignment="1">
      <alignment horizontal="center"/>
    </xf>
    <xf numFmtId="49" fontId="7" fillId="2" borderId="49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49" fontId="7" fillId="2" borderId="24" xfId="0" applyNumberFormat="1" applyFont="1" applyFill="1" applyBorder="1" applyAlignment="1">
      <alignment horizontal="left" vertical="center" wrapText="1"/>
    </xf>
    <xf numFmtId="49" fontId="10" fillId="2" borderId="3" xfId="0" applyNumberFormat="1" applyFont="1" applyFill="1" applyBorder="1" applyAlignment="1">
      <alignment horizontal="left" vertical="center" wrapText="1"/>
    </xf>
    <xf numFmtId="49" fontId="7" fillId="2" borderId="23" xfId="0" applyNumberFormat="1" applyFont="1" applyFill="1" applyBorder="1" applyAlignment="1">
      <alignment horizontal="left" vertical="center" wrapText="1"/>
    </xf>
    <xf numFmtId="164" fontId="7" fillId="2" borderId="25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2" fontId="0" fillId="2" borderId="3" xfId="0" applyNumberForma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2" fontId="0" fillId="2" borderId="26" xfId="0" applyNumberFormat="1" applyFill="1" applyBorder="1" applyAlignment="1">
      <alignment horizontal="center" vertical="center" wrapText="1"/>
    </xf>
    <xf numFmtId="0" fontId="0" fillId="2" borderId="14" xfId="0" applyNumberFormat="1" applyFill="1" applyBorder="1" applyAlignment="1">
      <alignment horizontal="center" vertical="center" wrapText="1"/>
    </xf>
    <xf numFmtId="164" fontId="7" fillId="2" borderId="24" xfId="0" applyNumberFormat="1" applyFont="1" applyFill="1" applyBorder="1" applyAlignment="1">
      <alignment horizontal="center" vertical="center" wrapText="1"/>
    </xf>
    <xf numFmtId="164" fontId="0" fillId="2" borderId="3" xfId="0" applyNumberFormat="1" applyFill="1" applyBorder="1" applyAlignment="1">
      <alignment horizontal="center" vertical="center" wrapText="1"/>
    </xf>
    <xf numFmtId="2" fontId="0" fillId="2" borderId="23" xfId="0" applyNumberFormat="1" applyFill="1" applyBorder="1" applyAlignment="1">
      <alignment horizontal="center" vertical="center" wrapText="1"/>
    </xf>
    <xf numFmtId="2" fontId="25" fillId="2" borderId="11" xfId="0" applyNumberFormat="1" applyFont="1" applyFill="1" applyBorder="1" applyAlignment="1">
      <alignment horizontal="center" vertical="center" wrapText="1"/>
    </xf>
    <xf numFmtId="2" fontId="7" fillId="2" borderId="25" xfId="0" applyNumberFormat="1" applyFont="1" applyFill="1" applyBorder="1" applyAlignment="1">
      <alignment horizontal="center" vertical="center" wrapText="1"/>
    </xf>
    <xf numFmtId="49" fontId="7" fillId="2" borderId="28" xfId="0" applyNumberFormat="1" applyFont="1" applyFill="1" applyBorder="1" applyAlignment="1">
      <alignment horizontal="left" vertical="center" wrapText="1"/>
    </xf>
    <xf numFmtId="2" fontId="7" fillId="2" borderId="11" xfId="0" applyNumberFormat="1" applyFont="1" applyFill="1" applyBorder="1" applyAlignment="1">
      <alignment horizontal="center" vertical="center" wrapText="1"/>
    </xf>
    <xf numFmtId="2" fontId="7" fillId="2" borderId="24" xfId="0" applyNumberFormat="1" applyFont="1" applyFill="1" applyBorder="1" applyAlignment="1">
      <alignment horizontal="center" vertical="center" wrapText="1"/>
    </xf>
    <xf numFmtId="164" fontId="7" fillId="2" borderId="23" xfId="0" applyNumberFormat="1" applyFont="1" applyFill="1" applyBorder="1" applyAlignment="1">
      <alignment horizontal="center" vertical="center" wrapText="1"/>
    </xf>
    <xf numFmtId="165" fontId="7" fillId="2" borderId="3" xfId="0" applyNumberFormat="1" applyFont="1" applyFill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horizontal="center" vertical="center" wrapText="1"/>
    </xf>
    <xf numFmtId="2" fontId="0" fillId="2" borderId="13" xfId="0" applyNumberFormat="1" applyFill="1" applyBorder="1" applyAlignment="1">
      <alignment horizontal="center" vertical="center" wrapText="1"/>
    </xf>
    <xf numFmtId="2" fontId="29" fillId="2" borderId="11" xfId="0" applyNumberFormat="1" applyFont="1" applyFill="1" applyBorder="1" applyAlignment="1">
      <alignment horizontal="center" vertical="center" wrapText="1"/>
    </xf>
    <xf numFmtId="2" fontId="29" fillId="2" borderId="8" xfId="0" applyNumberFormat="1" applyFont="1" applyFill="1" applyBorder="1" applyAlignment="1">
      <alignment horizontal="center" vertical="center" wrapText="1"/>
    </xf>
    <xf numFmtId="2" fontId="29" fillId="2" borderId="45" xfId="0" applyNumberFormat="1" applyFont="1" applyFill="1" applyBorder="1" applyAlignment="1">
      <alignment horizontal="center" vertical="center" wrapText="1"/>
    </xf>
    <xf numFmtId="2" fontId="30" fillId="2" borderId="11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horizontal="center" vertical="center" wrapText="1"/>
    </xf>
    <xf numFmtId="49" fontId="0" fillId="2" borderId="14" xfId="0" applyNumberFormat="1" applyFill="1" applyBorder="1" applyAlignment="1">
      <alignment vertical="center" wrapText="1"/>
    </xf>
    <xf numFmtId="164" fontId="7" fillId="2" borderId="26" xfId="0" applyNumberFormat="1" applyFont="1" applyFill="1" applyBorder="1" applyAlignment="1">
      <alignment horizontal="center" vertical="center" wrapText="1"/>
    </xf>
    <xf numFmtId="165" fontId="7" fillId="2" borderId="3" xfId="0" applyNumberFormat="1" applyFont="1" applyFill="1" applyBorder="1" applyAlignment="1">
      <alignment horizontal="left" vertical="center" wrapText="1"/>
    </xf>
    <xf numFmtId="166" fontId="23" fillId="0" borderId="7" xfId="0" applyNumberFormat="1" applyFont="1" applyBorder="1" applyAlignment="1">
      <alignment horizontal="center" vertical="center" wrapText="1"/>
    </xf>
    <xf numFmtId="166" fontId="23" fillId="2" borderId="10" xfId="0" applyNumberFormat="1" applyFont="1" applyFill="1" applyBorder="1" applyAlignment="1">
      <alignment horizontal="center" vertical="center" wrapText="1"/>
    </xf>
    <xf numFmtId="166" fontId="23" fillId="2" borderId="11" xfId="0" applyNumberFormat="1" applyFont="1" applyFill="1" applyBorder="1" applyAlignment="1">
      <alignment horizontal="center" vertical="center" wrapText="1"/>
    </xf>
    <xf numFmtId="166" fontId="23" fillId="2" borderId="7" xfId="0" applyNumberFormat="1" applyFont="1" applyFill="1" applyBorder="1" applyAlignment="1">
      <alignment horizontal="center" vertical="center" wrapText="1"/>
    </xf>
    <xf numFmtId="166" fontId="31" fillId="2" borderId="10" xfId="0" applyNumberFormat="1" applyFont="1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9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12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 wrapText="1"/>
    </xf>
    <xf numFmtId="2" fontId="0" fillId="2" borderId="24" xfId="0" applyNumberFormat="1" applyFill="1" applyBorder="1" applyAlignment="1">
      <alignment horizontal="center" vertical="center" wrapText="1"/>
    </xf>
    <xf numFmtId="2" fontId="7" fillId="2" borderId="26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0" fontId="0" fillId="2" borderId="53" xfId="0" applyFill="1" applyBorder="1" applyAlignment="1">
      <alignment horizontal="left" vertical="center"/>
    </xf>
    <xf numFmtId="49" fontId="6" fillId="2" borderId="54" xfId="0" applyNumberFormat="1" applyFont="1" applyFill="1" applyBorder="1" applyAlignment="1">
      <alignment horizontal="left" vertical="center" wrapText="1"/>
    </xf>
    <xf numFmtId="49" fontId="7" fillId="2" borderId="54" xfId="0" applyNumberFormat="1" applyFont="1" applyFill="1" applyBorder="1" applyAlignment="1">
      <alignment horizontal="left" vertical="center" wrapText="1"/>
    </xf>
    <xf numFmtId="49" fontId="7" fillId="2" borderId="55" xfId="0" applyNumberFormat="1" applyFont="1" applyFill="1" applyBorder="1" applyAlignment="1">
      <alignment horizontal="left" vertical="center" wrapText="1"/>
    </xf>
    <xf numFmtId="2" fontId="7" fillId="2" borderId="13" xfId="0" applyNumberFormat="1" applyFont="1" applyFill="1" applyBorder="1" applyAlignment="1">
      <alignment horizontal="center" vertical="center" wrapText="1"/>
    </xf>
    <xf numFmtId="2" fontId="7" fillId="2" borderId="16" xfId="0" applyNumberFormat="1" applyFont="1" applyFill="1" applyBorder="1" applyAlignment="1">
      <alignment horizontal="center" vertical="center" wrapText="1"/>
    </xf>
    <xf numFmtId="166" fontId="6" fillId="2" borderId="10" xfId="0" applyNumberFormat="1" applyFont="1" applyFill="1" applyBorder="1" applyAlignment="1">
      <alignment horizontal="center" vertical="center" wrapText="1"/>
    </xf>
    <xf numFmtId="2" fontId="0" fillId="2" borderId="16" xfId="0" applyNumberFormat="1" applyFill="1" applyBorder="1" applyAlignment="1">
      <alignment horizontal="center" vertical="center" wrapText="1"/>
    </xf>
    <xf numFmtId="0" fontId="23" fillId="2" borderId="50" xfId="0" applyNumberFormat="1" applyFont="1" applyFill="1" applyBorder="1" applyAlignment="1">
      <alignment horizontal="center" vertical="center" wrapText="1"/>
    </xf>
    <xf numFmtId="49" fontId="7" fillId="2" borderId="27" xfId="0" applyNumberFormat="1" applyFont="1" applyFill="1" applyBorder="1" applyAlignment="1">
      <alignment horizontal="left" vertical="center" wrapText="1"/>
    </xf>
    <xf numFmtId="2" fontId="0" fillId="2" borderId="48" xfId="0" applyNumberFormat="1" applyFill="1" applyBorder="1" applyAlignment="1">
      <alignment horizontal="center" vertical="center" wrapText="1"/>
    </xf>
    <xf numFmtId="2" fontId="0" fillId="2" borderId="20" xfId="0" applyNumberForma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/>
    </xf>
    <xf numFmtId="4" fontId="10" fillId="2" borderId="16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4" fontId="10" fillId="2" borderId="20" xfId="0" applyNumberFormat="1" applyFont="1" applyFill="1" applyBorder="1" applyAlignment="1">
      <alignment horizontal="center" vertical="center"/>
    </xf>
    <xf numFmtId="4" fontId="10" fillId="2" borderId="22" xfId="0" applyNumberFormat="1" applyFont="1" applyFill="1" applyBorder="1" applyAlignment="1">
      <alignment horizontal="center" vertical="center"/>
    </xf>
    <xf numFmtId="2" fontId="7" fillId="2" borderId="27" xfId="0" applyNumberFormat="1" applyFont="1" applyFill="1" applyBorder="1" applyAlignment="1">
      <alignment horizontal="center" vertical="center" wrapText="1"/>
    </xf>
    <xf numFmtId="2" fontId="7" fillId="2" borderId="5" xfId="0" applyNumberFormat="1" applyFont="1" applyFill="1" applyBorder="1" applyAlignment="1">
      <alignment horizontal="center" vertical="center" wrapText="1"/>
    </xf>
    <xf numFmtId="2" fontId="0" fillId="2" borderId="22" xfId="0" applyNumberFormat="1" applyFill="1" applyBorder="1" applyAlignment="1">
      <alignment horizontal="center" vertical="center" wrapText="1"/>
    </xf>
    <xf numFmtId="4" fontId="0" fillId="2" borderId="4" xfId="0" applyNumberForma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left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0" fillId="2" borderId="2" xfId="0" applyNumberFormat="1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 vertical="center" wrapText="1"/>
    </xf>
    <xf numFmtId="4" fontId="0" fillId="2" borderId="3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0" fillId="2" borderId="56" xfId="0" applyNumberFormat="1" applyFill="1" applyBorder="1" applyAlignment="1">
      <alignment horizontal="center" vertical="center" wrapText="1"/>
    </xf>
    <xf numFmtId="2" fontId="0" fillId="0" borderId="56" xfId="0" applyNumberFormat="1" applyBorder="1" applyAlignment="1">
      <alignment horizontal="center" vertical="center" wrapText="1"/>
    </xf>
    <xf numFmtId="2" fontId="0" fillId="0" borderId="23" xfId="0" applyNumberFormat="1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/>
    </xf>
    <xf numFmtId="0" fontId="3" fillId="2" borderId="4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2" borderId="0" xfId="0" applyFill="1" applyAlignment="1">
      <alignment horizontal="right" vertical="center" wrapText="1"/>
    </xf>
    <xf numFmtId="0" fontId="0" fillId="2" borderId="0" xfId="0" applyNumberFormat="1" applyFill="1" applyAlignment="1">
      <alignment horizontal="right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2" borderId="39" xfId="0" applyFont="1" applyFill="1" applyBorder="1" applyAlignment="1">
      <alignment horizontal="center" vertical="center"/>
    </xf>
    <xf numFmtId="0" fontId="20" fillId="2" borderId="31" xfId="0" applyFont="1" applyFill="1" applyBorder="1" applyAlignment="1">
      <alignment horizontal="center" vertical="center"/>
    </xf>
    <xf numFmtId="0" fontId="20" fillId="2" borderId="32" xfId="0" applyFont="1" applyFill="1" applyBorder="1" applyAlignment="1">
      <alignment horizontal="center" vertical="center"/>
    </xf>
    <xf numFmtId="49" fontId="20" fillId="0" borderId="39" xfId="0" applyNumberFormat="1" applyFont="1" applyBorder="1" applyAlignment="1">
      <alignment horizontal="center" vertical="center"/>
    </xf>
    <xf numFmtId="49" fontId="20" fillId="0" borderId="31" xfId="0" applyNumberFormat="1" applyFont="1" applyBorder="1" applyAlignment="1">
      <alignment horizontal="center" vertical="center"/>
    </xf>
    <xf numFmtId="49" fontId="20" fillId="0" borderId="32" xfId="0" applyNumberFormat="1" applyFont="1" applyBorder="1" applyAlignment="1">
      <alignment horizontal="center" vertical="center"/>
    </xf>
    <xf numFmtId="49" fontId="20" fillId="0" borderId="39" xfId="0" applyNumberFormat="1" applyFont="1" applyBorder="1" applyAlignment="1">
      <alignment horizontal="center" vertical="center" wrapText="1"/>
    </xf>
    <xf numFmtId="49" fontId="20" fillId="0" borderId="31" xfId="0" applyNumberFormat="1" applyFont="1" applyBorder="1" applyAlignment="1">
      <alignment horizontal="center" vertical="center" wrapText="1"/>
    </xf>
    <xf numFmtId="49" fontId="20" fillId="0" borderId="32" xfId="0" applyNumberFormat="1" applyFont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5"/>
  <sheetViews>
    <sheetView tabSelected="1" workbookViewId="0">
      <selection activeCell="J9" sqref="J9"/>
    </sheetView>
  </sheetViews>
  <sheetFormatPr defaultColWidth="184.88671875" defaultRowHeight="14.4"/>
  <cols>
    <col min="1" max="1" width="7.21875" style="78" customWidth="1"/>
    <col min="2" max="2" width="13" style="99" customWidth="1"/>
    <col min="3" max="3" width="68.77734375" style="2" customWidth="1"/>
    <col min="4" max="4" width="9.44140625" style="2" hidden="1" customWidth="1"/>
    <col min="5" max="5" width="11.44140625" style="2" customWidth="1"/>
    <col min="6" max="6" width="6.21875" style="2" hidden="1" customWidth="1"/>
    <col min="7" max="7" width="7.109375" style="2" hidden="1" customWidth="1"/>
    <col min="8" max="8" width="5.88671875" style="3" hidden="1" customWidth="1"/>
    <col min="9" max="9" width="8" style="1" customWidth="1"/>
    <col min="10" max="16384" width="184.88671875" style="1"/>
  </cols>
  <sheetData>
    <row r="1" spans="1:9" ht="21" customHeight="1">
      <c r="C1" s="354" t="s">
        <v>0</v>
      </c>
      <c r="D1" s="354"/>
      <c r="E1" s="354"/>
      <c r="F1" s="354"/>
      <c r="G1" s="354"/>
      <c r="H1" s="354"/>
    </row>
    <row r="2" spans="1:9" ht="66.599999999999994" customHeight="1">
      <c r="C2" s="355" t="s">
        <v>1471</v>
      </c>
      <c r="D2" s="355"/>
      <c r="E2" s="355"/>
      <c r="F2" s="355"/>
      <c r="G2" s="355"/>
      <c r="H2" s="355"/>
    </row>
    <row r="3" spans="1:9" ht="21.45" customHeight="1"/>
    <row r="4" spans="1:9" ht="70.05" customHeight="1">
      <c r="B4" s="356" t="s">
        <v>1</v>
      </c>
      <c r="C4" s="356"/>
      <c r="D4" s="356"/>
      <c r="E4" s="356"/>
      <c r="F4" s="356"/>
      <c r="G4" s="356"/>
      <c r="H4" s="356"/>
    </row>
    <row r="5" spans="1:9" ht="30" customHeight="1">
      <c r="A5" s="133" t="s">
        <v>1201</v>
      </c>
      <c r="B5" s="134" t="s">
        <v>2</v>
      </c>
      <c r="C5" s="135" t="s">
        <v>3</v>
      </c>
      <c r="D5" s="135" t="s">
        <v>4</v>
      </c>
      <c r="E5" s="135" t="s">
        <v>1473</v>
      </c>
      <c r="F5" s="13" t="s">
        <v>6</v>
      </c>
      <c r="G5" s="135" t="s">
        <v>5</v>
      </c>
      <c r="H5" s="328" t="s">
        <v>6</v>
      </c>
    </row>
    <row r="6" spans="1:9" ht="18" customHeight="1" thickBot="1">
      <c r="A6" s="133" t="s">
        <v>1201</v>
      </c>
      <c r="B6" s="134" t="s">
        <v>2</v>
      </c>
      <c r="C6" s="135" t="s">
        <v>3</v>
      </c>
      <c r="D6" s="135" t="s">
        <v>4</v>
      </c>
      <c r="E6" s="135">
        <v>1.05</v>
      </c>
      <c r="F6" s="13" t="s">
        <v>6</v>
      </c>
      <c r="G6" s="135" t="s">
        <v>5</v>
      </c>
      <c r="H6" s="13" t="s">
        <v>6</v>
      </c>
      <c r="I6" s="1">
        <v>1.3</v>
      </c>
    </row>
    <row r="7" spans="1:9" s="132" customFormat="1" ht="30.45" customHeight="1">
      <c r="A7" s="136" t="s">
        <v>782</v>
      </c>
      <c r="B7" s="349" t="s">
        <v>7</v>
      </c>
      <c r="C7" s="349"/>
      <c r="D7" s="349"/>
      <c r="E7" s="349"/>
      <c r="F7" s="349"/>
      <c r="G7" s="349"/>
      <c r="H7" s="350"/>
    </row>
    <row r="8" spans="1:9">
      <c r="A8" s="137" t="s">
        <v>783</v>
      </c>
      <c r="B8" s="97" t="s">
        <v>8</v>
      </c>
      <c r="C8" s="5" t="s">
        <v>9</v>
      </c>
      <c r="D8" s="6">
        <v>505</v>
      </c>
      <c r="E8" s="262">
        <f>ROUND(F8*$E$6,0)</f>
        <v>599</v>
      </c>
      <c r="F8" s="6">
        <v>570</v>
      </c>
      <c r="G8" s="6">
        <v>13</v>
      </c>
      <c r="H8" s="138">
        <f t="shared" ref="H8:H48" si="0">D8+G8</f>
        <v>518</v>
      </c>
    </row>
    <row r="9" spans="1:9">
      <c r="A9" s="87" t="s">
        <v>784</v>
      </c>
      <c r="B9" s="97" t="s">
        <v>10</v>
      </c>
      <c r="C9" s="5" t="s">
        <v>11</v>
      </c>
      <c r="D9" s="6">
        <v>233</v>
      </c>
      <c r="E9" s="262">
        <f t="shared" ref="E9:E48" si="1">ROUND(F9*$E$6,0)</f>
        <v>281</v>
      </c>
      <c r="F9" s="6">
        <v>268</v>
      </c>
      <c r="G9" s="6">
        <v>11</v>
      </c>
      <c r="H9" s="138">
        <f t="shared" si="0"/>
        <v>244</v>
      </c>
    </row>
    <row r="10" spans="1:9" ht="28.8">
      <c r="A10" s="87" t="s">
        <v>785</v>
      </c>
      <c r="B10" s="97" t="s">
        <v>12</v>
      </c>
      <c r="C10" s="5" t="s">
        <v>13</v>
      </c>
      <c r="D10" s="6">
        <v>195</v>
      </c>
      <c r="E10" s="262">
        <f t="shared" si="1"/>
        <v>238</v>
      </c>
      <c r="F10" s="6">
        <v>227</v>
      </c>
      <c r="G10" s="6">
        <v>11</v>
      </c>
      <c r="H10" s="138">
        <f t="shared" si="0"/>
        <v>206</v>
      </c>
    </row>
    <row r="11" spans="1:9">
      <c r="A11" s="87" t="s">
        <v>786</v>
      </c>
      <c r="B11" s="97" t="s">
        <v>14</v>
      </c>
      <c r="C11" s="5" t="s">
        <v>15</v>
      </c>
      <c r="D11" s="6">
        <v>195</v>
      </c>
      <c r="E11" s="262">
        <f t="shared" si="1"/>
        <v>238</v>
      </c>
      <c r="F11" s="6">
        <v>227</v>
      </c>
      <c r="G11" s="6">
        <v>11</v>
      </c>
      <c r="H11" s="138">
        <f t="shared" si="0"/>
        <v>206</v>
      </c>
    </row>
    <row r="12" spans="1:9">
      <c r="A12" s="87" t="s">
        <v>787</v>
      </c>
      <c r="B12" s="97" t="s">
        <v>16</v>
      </c>
      <c r="C12" s="5" t="s">
        <v>17</v>
      </c>
      <c r="D12" s="6">
        <v>195</v>
      </c>
      <c r="E12" s="262">
        <f t="shared" si="1"/>
        <v>238</v>
      </c>
      <c r="F12" s="6">
        <v>227</v>
      </c>
      <c r="G12" s="6">
        <v>11</v>
      </c>
      <c r="H12" s="138">
        <f t="shared" si="0"/>
        <v>206</v>
      </c>
    </row>
    <row r="13" spans="1:9" ht="20.55" customHeight="1">
      <c r="A13" s="87" t="s">
        <v>788</v>
      </c>
      <c r="B13" s="97" t="s">
        <v>18</v>
      </c>
      <c r="C13" s="5" t="s">
        <v>19</v>
      </c>
      <c r="D13" s="6">
        <v>231</v>
      </c>
      <c r="E13" s="262">
        <f t="shared" si="1"/>
        <v>279</v>
      </c>
      <c r="F13" s="6">
        <v>266</v>
      </c>
      <c r="G13" s="6">
        <v>11</v>
      </c>
      <c r="H13" s="138">
        <f t="shared" si="0"/>
        <v>242</v>
      </c>
    </row>
    <row r="14" spans="1:9" ht="21.45" customHeight="1">
      <c r="A14" s="87" t="s">
        <v>789</v>
      </c>
      <c r="B14" s="97" t="s">
        <v>20</v>
      </c>
      <c r="C14" s="5" t="s">
        <v>21</v>
      </c>
      <c r="D14" s="6">
        <v>140</v>
      </c>
      <c r="E14" s="262">
        <f t="shared" si="1"/>
        <v>173</v>
      </c>
      <c r="F14" s="6">
        <f t="shared" ref="F14:F34" si="2">H14*1.1</f>
        <v>165</v>
      </c>
      <c r="G14" s="6">
        <v>10</v>
      </c>
      <c r="H14" s="138">
        <f t="shared" si="0"/>
        <v>150</v>
      </c>
    </row>
    <row r="15" spans="1:9" ht="24" customHeight="1">
      <c r="A15" s="87" t="s">
        <v>790</v>
      </c>
      <c r="B15" s="97" t="s">
        <v>22</v>
      </c>
      <c r="C15" s="5" t="s">
        <v>23</v>
      </c>
      <c r="D15" s="6">
        <v>140</v>
      </c>
      <c r="E15" s="262">
        <f t="shared" si="1"/>
        <v>173</v>
      </c>
      <c r="F15" s="6">
        <f t="shared" si="2"/>
        <v>165</v>
      </c>
      <c r="G15" s="6">
        <v>10</v>
      </c>
      <c r="H15" s="138">
        <f t="shared" si="0"/>
        <v>150</v>
      </c>
    </row>
    <row r="16" spans="1:9" ht="23.55" customHeight="1">
      <c r="A16" s="87" t="s">
        <v>791</v>
      </c>
      <c r="B16" s="97" t="s">
        <v>25</v>
      </c>
      <c r="C16" s="5" t="s">
        <v>26</v>
      </c>
      <c r="D16" s="6">
        <v>140</v>
      </c>
      <c r="E16" s="262">
        <f t="shared" si="1"/>
        <v>173</v>
      </c>
      <c r="F16" s="6">
        <f t="shared" si="2"/>
        <v>165</v>
      </c>
      <c r="G16" s="6">
        <v>10</v>
      </c>
      <c r="H16" s="138">
        <f t="shared" si="0"/>
        <v>150</v>
      </c>
    </row>
    <row r="17" spans="1:8" ht="23.55" customHeight="1">
      <c r="A17" s="87" t="s">
        <v>792</v>
      </c>
      <c r="B17" s="97" t="s">
        <v>27</v>
      </c>
      <c r="C17" s="5" t="s">
        <v>28</v>
      </c>
      <c r="D17" s="6">
        <v>140</v>
      </c>
      <c r="E17" s="262">
        <f t="shared" si="1"/>
        <v>173</v>
      </c>
      <c r="F17" s="6">
        <f t="shared" si="2"/>
        <v>165</v>
      </c>
      <c r="G17" s="6">
        <v>10</v>
      </c>
      <c r="H17" s="138">
        <f t="shared" si="0"/>
        <v>150</v>
      </c>
    </row>
    <row r="18" spans="1:8" ht="24" customHeight="1">
      <c r="A18" s="87" t="s">
        <v>793</v>
      </c>
      <c r="B18" s="97" t="s">
        <v>29</v>
      </c>
      <c r="C18" s="5" t="s">
        <v>30</v>
      </c>
      <c r="D18" s="6">
        <v>140</v>
      </c>
      <c r="E18" s="262">
        <f t="shared" si="1"/>
        <v>173</v>
      </c>
      <c r="F18" s="6">
        <f t="shared" si="2"/>
        <v>165</v>
      </c>
      <c r="G18" s="6">
        <v>10</v>
      </c>
      <c r="H18" s="138">
        <f t="shared" si="0"/>
        <v>150</v>
      </c>
    </row>
    <row r="19" spans="1:8" ht="28.8">
      <c r="A19" s="87" t="s">
        <v>794</v>
      </c>
      <c r="B19" s="97" t="s">
        <v>31</v>
      </c>
      <c r="C19" s="5" t="s">
        <v>32</v>
      </c>
      <c r="D19" s="6">
        <v>153</v>
      </c>
      <c r="E19" s="262">
        <f t="shared" si="1"/>
        <v>191</v>
      </c>
      <c r="F19" s="6">
        <v>182</v>
      </c>
      <c r="G19" s="6">
        <v>12</v>
      </c>
      <c r="H19" s="138">
        <f t="shared" si="0"/>
        <v>165</v>
      </c>
    </row>
    <row r="20" spans="1:8" ht="28.8">
      <c r="A20" s="87" t="s">
        <v>795</v>
      </c>
      <c r="B20" s="97" t="s">
        <v>33</v>
      </c>
      <c r="C20" s="5" t="s">
        <v>34</v>
      </c>
      <c r="D20" s="6">
        <v>153</v>
      </c>
      <c r="E20" s="262">
        <f t="shared" si="1"/>
        <v>191</v>
      </c>
      <c r="F20" s="6">
        <v>182</v>
      </c>
      <c r="G20" s="6">
        <v>12</v>
      </c>
      <c r="H20" s="138">
        <f t="shared" si="0"/>
        <v>165</v>
      </c>
    </row>
    <row r="21" spans="1:8" ht="28.8">
      <c r="A21" s="87" t="s">
        <v>796</v>
      </c>
      <c r="B21" s="97" t="s">
        <v>35</v>
      </c>
      <c r="C21" s="5" t="s">
        <v>36</v>
      </c>
      <c r="D21" s="6">
        <v>146</v>
      </c>
      <c r="E21" s="262">
        <f t="shared" si="1"/>
        <v>185</v>
      </c>
      <c r="F21" s="6">
        <f t="shared" si="2"/>
        <v>176</v>
      </c>
      <c r="G21" s="6">
        <v>14</v>
      </c>
      <c r="H21" s="138">
        <f t="shared" si="0"/>
        <v>160</v>
      </c>
    </row>
    <row r="22" spans="1:8" ht="28.8">
      <c r="A22" s="87" t="s">
        <v>797</v>
      </c>
      <c r="B22" s="97" t="s">
        <v>37</v>
      </c>
      <c r="C22" s="5" t="s">
        <v>38</v>
      </c>
      <c r="D22" s="6">
        <v>183</v>
      </c>
      <c r="E22" s="262">
        <f t="shared" si="1"/>
        <v>226</v>
      </c>
      <c r="F22" s="6">
        <v>215</v>
      </c>
      <c r="G22" s="6">
        <v>12</v>
      </c>
      <c r="H22" s="138">
        <f t="shared" si="0"/>
        <v>195</v>
      </c>
    </row>
    <row r="23" spans="1:8">
      <c r="A23" s="87" t="s">
        <v>798</v>
      </c>
      <c r="B23" s="97" t="s">
        <v>39</v>
      </c>
      <c r="C23" s="5" t="s">
        <v>40</v>
      </c>
      <c r="D23" s="6">
        <v>278</v>
      </c>
      <c r="E23" s="262">
        <f t="shared" si="1"/>
        <v>366</v>
      </c>
      <c r="F23" s="6">
        <v>349</v>
      </c>
      <c r="G23" s="6">
        <v>39</v>
      </c>
      <c r="H23" s="138">
        <f t="shared" si="0"/>
        <v>317</v>
      </c>
    </row>
    <row r="24" spans="1:8" ht="28.8">
      <c r="A24" s="87" t="s">
        <v>799</v>
      </c>
      <c r="B24" s="97" t="s">
        <v>41</v>
      </c>
      <c r="C24" s="5" t="s">
        <v>42</v>
      </c>
      <c r="D24" s="6">
        <v>304</v>
      </c>
      <c r="E24" s="262">
        <f t="shared" si="1"/>
        <v>371</v>
      </c>
      <c r="F24" s="6">
        <v>353</v>
      </c>
      <c r="G24" s="6">
        <v>17</v>
      </c>
      <c r="H24" s="138">
        <f t="shared" si="0"/>
        <v>321</v>
      </c>
    </row>
    <row r="25" spans="1:8">
      <c r="A25" s="87" t="s">
        <v>800</v>
      </c>
      <c r="B25" s="97" t="s">
        <v>43</v>
      </c>
      <c r="C25" s="5" t="s">
        <v>44</v>
      </c>
      <c r="D25" s="6">
        <v>304</v>
      </c>
      <c r="E25" s="262">
        <f t="shared" si="1"/>
        <v>371</v>
      </c>
      <c r="F25" s="6">
        <v>353</v>
      </c>
      <c r="G25" s="6">
        <v>17</v>
      </c>
      <c r="H25" s="138">
        <f t="shared" si="0"/>
        <v>321</v>
      </c>
    </row>
    <row r="26" spans="1:8">
      <c r="A26" s="87" t="s">
        <v>801</v>
      </c>
      <c r="B26" s="97" t="s">
        <v>45</v>
      </c>
      <c r="C26" s="5" t="s">
        <v>46</v>
      </c>
      <c r="D26" s="6">
        <v>111</v>
      </c>
      <c r="E26" s="262">
        <f t="shared" si="1"/>
        <v>141</v>
      </c>
      <c r="F26" s="6">
        <v>134</v>
      </c>
      <c r="G26" s="6">
        <v>11</v>
      </c>
      <c r="H26" s="138">
        <f t="shared" si="0"/>
        <v>122</v>
      </c>
    </row>
    <row r="27" spans="1:8" ht="24.45" customHeight="1">
      <c r="A27" s="87" t="s">
        <v>802</v>
      </c>
      <c r="B27" s="97" t="s">
        <v>47</v>
      </c>
      <c r="C27" s="5" t="s">
        <v>48</v>
      </c>
      <c r="D27" s="6">
        <v>109</v>
      </c>
      <c r="E27" s="262">
        <f t="shared" si="1"/>
        <v>139</v>
      </c>
      <c r="F27" s="6">
        <f t="shared" si="2"/>
        <v>132</v>
      </c>
      <c r="G27" s="6">
        <v>11</v>
      </c>
      <c r="H27" s="138">
        <f t="shared" si="0"/>
        <v>120</v>
      </c>
    </row>
    <row r="28" spans="1:8">
      <c r="A28" s="87" t="s">
        <v>803</v>
      </c>
      <c r="B28" s="97" t="s">
        <v>49</v>
      </c>
      <c r="C28" s="5" t="s">
        <v>50</v>
      </c>
      <c r="D28" s="6">
        <v>140</v>
      </c>
      <c r="E28" s="262">
        <f t="shared" si="1"/>
        <v>173</v>
      </c>
      <c r="F28" s="6">
        <f t="shared" si="2"/>
        <v>165</v>
      </c>
      <c r="G28" s="6">
        <v>10</v>
      </c>
      <c r="H28" s="138">
        <f t="shared" si="0"/>
        <v>150</v>
      </c>
    </row>
    <row r="29" spans="1:8">
      <c r="A29" s="87" t="s">
        <v>804</v>
      </c>
      <c r="B29" s="97" t="s">
        <v>51</v>
      </c>
      <c r="C29" s="5" t="s">
        <v>52</v>
      </c>
      <c r="D29" s="6">
        <v>140</v>
      </c>
      <c r="E29" s="262">
        <f t="shared" si="1"/>
        <v>173</v>
      </c>
      <c r="F29" s="6">
        <f t="shared" si="2"/>
        <v>165</v>
      </c>
      <c r="G29" s="6">
        <v>10</v>
      </c>
      <c r="H29" s="138">
        <f t="shared" si="0"/>
        <v>150</v>
      </c>
    </row>
    <row r="30" spans="1:8">
      <c r="A30" s="87" t="s">
        <v>805</v>
      </c>
      <c r="B30" s="97" t="s">
        <v>53</v>
      </c>
      <c r="C30" s="5" t="s">
        <v>54</v>
      </c>
      <c r="D30" s="6">
        <v>136</v>
      </c>
      <c r="E30" s="262">
        <f t="shared" si="1"/>
        <v>169</v>
      </c>
      <c r="F30" s="6">
        <v>161</v>
      </c>
      <c r="G30" s="6">
        <v>10</v>
      </c>
      <c r="H30" s="138">
        <f t="shared" si="0"/>
        <v>146</v>
      </c>
    </row>
    <row r="31" spans="1:8" ht="16.5" customHeight="1">
      <c r="A31" s="87" t="s">
        <v>806</v>
      </c>
      <c r="B31" s="97" t="s">
        <v>55</v>
      </c>
      <c r="C31" s="5" t="s">
        <v>56</v>
      </c>
      <c r="D31" s="6">
        <v>136</v>
      </c>
      <c r="E31" s="262">
        <f t="shared" si="1"/>
        <v>169</v>
      </c>
      <c r="F31" s="6">
        <v>161</v>
      </c>
      <c r="G31" s="6">
        <v>10</v>
      </c>
      <c r="H31" s="138">
        <f t="shared" si="0"/>
        <v>146</v>
      </c>
    </row>
    <row r="32" spans="1:8" ht="28.8">
      <c r="A32" s="87" t="s">
        <v>807</v>
      </c>
      <c r="B32" s="97" t="s">
        <v>24</v>
      </c>
      <c r="C32" s="5" t="s">
        <v>57</v>
      </c>
      <c r="D32" s="6">
        <v>222</v>
      </c>
      <c r="E32" s="262">
        <f t="shared" si="1"/>
        <v>267</v>
      </c>
      <c r="F32" s="6">
        <v>254</v>
      </c>
      <c r="G32" s="6">
        <v>9</v>
      </c>
      <c r="H32" s="138">
        <f t="shared" si="0"/>
        <v>231</v>
      </c>
    </row>
    <row r="33" spans="1:8">
      <c r="A33" s="87" t="s">
        <v>808</v>
      </c>
      <c r="B33" s="97" t="s">
        <v>58</v>
      </c>
      <c r="C33" s="5" t="s">
        <v>59</v>
      </c>
      <c r="D33" s="6">
        <v>127</v>
      </c>
      <c r="E33" s="262">
        <f t="shared" si="1"/>
        <v>160</v>
      </c>
      <c r="F33" s="6">
        <v>152</v>
      </c>
      <c r="G33" s="6">
        <v>11</v>
      </c>
      <c r="H33" s="138">
        <f t="shared" si="0"/>
        <v>138</v>
      </c>
    </row>
    <row r="34" spans="1:8" ht="15.6">
      <c r="A34" s="87" t="s">
        <v>809</v>
      </c>
      <c r="B34" s="97" t="s">
        <v>60</v>
      </c>
      <c r="C34" s="5" t="s">
        <v>61</v>
      </c>
      <c r="D34" s="6">
        <v>140</v>
      </c>
      <c r="E34" s="262">
        <f t="shared" si="1"/>
        <v>173</v>
      </c>
      <c r="F34" s="6">
        <f t="shared" si="2"/>
        <v>165</v>
      </c>
      <c r="G34" s="6">
        <v>10</v>
      </c>
      <c r="H34" s="138">
        <f t="shared" si="0"/>
        <v>150</v>
      </c>
    </row>
    <row r="35" spans="1:8" ht="15.6">
      <c r="A35" s="87" t="s">
        <v>810</v>
      </c>
      <c r="B35" s="97" t="s">
        <v>60</v>
      </c>
      <c r="C35" s="5" t="s">
        <v>62</v>
      </c>
      <c r="D35" s="6">
        <v>185</v>
      </c>
      <c r="E35" s="262">
        <f t="shared" si="1"/>
        <v>226</v>
      </c>
      <c r="F35" s="6">
        <v>215</v>
      </c>
      <c r="G35" s="6">
        <v>10</v>
      </c>
      <c r="H35" s="138">
        <f t="shared" si="0"/>
        <v>195</v>
      </c>
    </row>
    <row r="36" spans="1:8" ht="18.45" customHeight="1">
      <c r="A36" s="87" t="s">
        <v>811</v>
      </c>
      <c r="B36" s="97" t="s">
        <v>63</v>
      </c>
      <c r="C36" s="5" t="s">
        <v>64</v>
      </c>
      <c r="D36" s="6">
        <v>1160</v>
      </c>
      <c r="E36" s="262">
        <f t="shared" si="1"/>
        <v>1374</v>
      </c>
      <c r="F36" s="6">
        <f t="shared" ref="F36:F37" si="3">H36*1.1</f>
        <v>1309</v>
      </c>
      <c r="G36" s="6">
        <v>30</v>
      </c>
      <c r="H36" s="138">
        <f t="shared" si="0"/>
        <v>1190</v>
      </c>
    </row>
    <row r="37" spans="1:8" ht="19.5" customHeight="1">
      <c r="A37" s="87" t="s">
        <v>812</v>
      </c>
      <c r="B37" s="97" t="s">
        <v>65</v>
      </c>
      <c r="C37" s="5" t="s">
        <v>66</v>
      </c>
      <c r="D37" s="6">
        <v>135</v>
      </c>
      <c r="E37" s="262">
        <f t="shared" si="1"/>
        <v>173</v>
      </c>
      <c r="F37" s="6">
        <f t="shared" si="3"/>
        <v>165</v>
      </c>
      <c r="G37" s="6">
        <v>15</v>
      </c>
      <c r="H37" s="138">
        <f t="shared" si="0"/>
        <v>150</v>
      </c>
    </row>
    <row r="38" spans="1:8" ht="21.45" customHeight="1">
      <c r="A38" s="87" t="s">
        <v>813</v>
      </c>
      <c r="B38" s="97" t="s">
        <v>67</v>
      </c>
      <c r="C38" s="5" t="s">
        <v>68</v>
      </c>
      <c r="D38" s="6">
        <v>150</v>
      </c>
      <c r="E38" s="262">
        <f t="shared" si="1"/>
        <v>191</v>
      </c>
      <c r="F38" s="6">
        <v>182</v>
      </c>
      <c r="G38" s="6">
        <v>15</v>
      </c>
      <c r="H38" s="138">
        <f t="shared" si="0"/>
        <v>165</v>
      </c>
    </row>
    <row r="39" spans="1:8" ht="21" customHeight="1">
      <c r="A39" s="87" t="s">
        <v>814</v>
      </c>
      <c r="B39" s="97" t="s">
        <v>69</v>
      </c>
      <c r="C39" s="5" t="s">
        <v>70</v>
      </c>
      <c r="D39" s="6">
        <v>270</v>
      </c>
      <c r="E39" s="262">
        <f t="shared" si="1"/>
        <v>333</v>
      </c>
      <c r="F39" s="6">
        <v>317</v>
      </c>
      <c r="G39" s="6">
        <v>18</v>
      </c>
      <c r="H39" s="138">
        <f t="shared" si="0"/>
        <v>288</v>
      </c>
    </row>
    <row r="40" spans="1:8" ht="21.45" customHeight="1">
      <c r="A40" s="87" t="s">
        <v>815</v>
      </c>
      <c r="B40" s="97" t="s">
        <v>71</v>
      </c>
      <c r="C40" s="5" t="s">
        <v>72</v>
      </c>
      <c r="D40" s="6">
        <v>348</v>
      </c>
      <c r="E40" s="262">
        <f t="shared" si="1"/>
        <v>419</v>
      </c>
      <c r="F40" s="6">
        <v>399</v>
      </c>
      <c r="G40" s="6">
        <v>15</v>
      </c>
      <c r="H40" s="138">
        <f t="shared" si="0"/>
        <v>363</v>
      </c>
    </row>
    <row r="41" spans="1:8" ht="19.05" customHeight="1">
      <c r="A41" s="87" t="s">
        <v>816</v>
      </c>
      <c r="B41" s="97" t="s">
        <v>71</v>
      </c>
      <c r="C41" s="5" t="s">
        <v>73</v>
      </c>
      <c r="D41" s="6">
        <v>228</v>
      </c>
      <c r="E41" s="262">
        <f t="shared" si="1"/>
        <v>280</v>
      </c>
      <c r="F41" s="6">
        <v>267</v>
      </c>
      <c r="G41" s="6">
        <v>15</v>
      </c>
      <c r="H41" s="138">
        <f t="shared" si="0"/>
        <v>243</v>
      </c>
    </row>
    <row r="42" spans="1:8" ht="19.95" customHeight="1">
      <c r="A42" s="87" t="s">
        <v>817</v>
      </c>
      <c r="B42" s="97" t="s">
        <v>74</v>
      </c>
      <c r="C42" s="5" t="s">
        <v>75</v>
      </c>
      <c r="D42" s="6">
        <v>388</v>
      </c>
      <c r="E42" s="262">
        <f t="shared" si="1"/>
        <v>482</v>
      </c>
      <c r="F42" s="6">
        <v>459</v>
      </c>
      <c r="G42" s="6">
        <v>29</v>
      </c>
      <c r="H42" s="138">
        <f t="shared" si="0"/>
        <v>417</v>
      </c>
    </row>
    <row r="43" spans="1:8">
      <c r="A43" s="87" t="s">
        <v>818</v>
      </c>
      <c r="B43" s="97" t="s">
        <v>76</v>
      </c>
      <c r="C43" s="5" t="s">
        <v>77</v>
      </c>
      <c r="D43" s="6">
        <v>597</v>
      </c>
      <c r="E43" s="262">
        <f t="shared" si="1"/>
        <v>723</v>
      </c>
      <c r="F43" s="6">
        <v>689</v>
      </c>
      <c r="G43" s="6">
        <v>29</v>
      </c>
      <c r="H43" s="138">
        <f t="shared" si="0"/>
        <v>626</v>
      </c>
    </row>
    <row r="44" spans="1:8" ht="22.5" customHeight="1">
      <c r="A44" s="87" t="s">
        <v>819</v>
      </c>
      <c r="B44" s="97" t="s">
        <v>76</v>
      </c>
      <c r="C44" s="5" t="s">
        <v>78</v>
      </c>
      <c r="D44" s="6">
        <v>458</v>
      </c>
      <c r="E44" s="262">
        <f t="shared" si="1"/>
        <v>563</v>
      </c>
      <c r="F44" s="6">
        <v>536</v>
      </c>
      <c r="G44" s="6">
        <v>29</v>
      </c>
      <c r="H44" s="138">
        <f t="shared" si="0"/>
        <v>487</v>
      </c>
    </row>
    <row r="45" spans="1:8" ht="25.5" customHeight="1">
      <c r="A45" s="87" t="s">
        <v>820</v>
      </c>
      <c r="B45" s="97" t="s">
        <v>76</v>
      </c>
      <c r="C45" s="5" t="s">
        <v>79</v>
      </c>
      <c r="D45" s="6">
        <v>248</v>
      </c>
      <c r="E45" s="262">
        <f t="shared" si="1"/>
        <v>303</v>
      </c>
      <c r="F45" s="6">
        <v>289</v>
      </c>
      <c r="G45" s="6">
        <v>15</v>
      </c>
      <c r="H45" s="138">
        <f t="shared" si="0"/>
        <v>263</v>
      </c>
    </row>
    <row r="46" spans="1:8" ht="17.55" customHeight="1">
      <c r="A46" s="87" t="s">
        <v>821</v>
      </c>
      <c r="B46" s="97" t="s">
        <v>80</v>
      </c>
      <c r="C46" s="5" t="s">
        <v>81</v>
      </c>
      <c r="D46" s="6">
        <v>334</v>
      </c>
      <c r="E46" s="262">
        <f t="shared" si="1"/>
        <v>403</v>
      </c>
      <c r="F46" s="6">
        <v>384</v>
      </c>
      <c r="G46" s="6">
        <v>15</v>
      </c>
      <c r="H46" s="138">
        <f t="shared" si="0"/>
        <v>349</v>
      </c>
    </row>
    <row r="47" spans="1:8" ht="19.05" customHeight="1">
      <c r="A47" s="87" t="s">
        <v>822</v>
      </c>
      <c r="B47" s="97" t="s">
        <v>82</v>
      </c>
      <c r="C47" s="5" t="s">
        <v>83</v>
      </c>
      <c r="D47" s="6">
        <v>463</v>
      </c>
      <c r="E47" s="262">
        <f t="shared" si="1"/>
        <v>564</v>
      </c>
      <c r="F47" s="6">
        <v>537</v>
      </c>
      <c r="G47" s="6">
        <v>25</v>
      </c>
      <c r="H47" s="138">
        <f t="shared" si="0"/>
        <v>488</v>
      </c>
    </row>
    <row r="48" spans="1:8" ht="18" customHeight="1" thickBot="1">
      <c r="A48" s="79" t="s">
        <v>823</v>
      </c>
      <c r="B48" s="97" t="s">
        <v>82</v>
      </c>
      <c r="C48" s="5" t="s">
        <v>84</v>
      </c>
      <c r="D48" s="6">
        <v>323</v>
      </c>
      <c r="E48" s="262">
        <f t="shared" si="1"/>
        <v>402</v>
      </c>
      <c r="F48" s="6">
        <v>383</v>
      </c>
      <c r="G48" s="73">
        <v>25</v>
      </c>
      <c r="H48" s="140">
        <f t="shared" si="0"/>
        <v>348</v>
      </c>
    </row>
    <row r="49" spans="1:8" s="132" customFormat="1" ht="32.549999999999997" customHeight="1" thickBot="1">
      <c r="A49" s="223" t="s">
        <v>824</v>
      </c>
      <c r="B49" s="357" t="s">
        <v>90</v>
      </c>
      <c r="C49" s="357"/>
      <c r="D49" s="357"/>
      <c r="E49" s="357"/>
      <c r="F49" s="357"/>
      <c r="G49" s="357"/>
      <c r="H49" s="358"/>
    </row>
    <row r="50" spans="1:8">
      <c r="A50" s="188" t="s">
        <v>825</v>
      </c>
      <c r="B50" s="220" t="s">
        <v>91</v>
      </c>
      <c r="C50" s="221" t="s">
        <v>92</v>
      </c>
      <c r="D50" s="177">
        <v>414</v>
      </c>
      <c r="E50" s="262">
        <f t="shared" ref="E50:E113" si="4">ROUND(F50*$E$6,0)</f>
        <v>512</v>
      </c>
      <c r="F50" s="177">
        <v>488</v>
      </c>
      <c r="G50" s="177">
        <v>30</v>
      </c>
      <c r="H50" s="222">
        <f t="shared" ref="H50:H65" si="5">D50+G50</f>
        <v>444</v>
      </c>
    </row>
    <row r="51" spans="1:8">
      <c r="A51" s="87" t="s">
        <v>826</v>
      </c>
      <c r="B51" s="53" t="s">
        <v>93</v>
      </c>
      <c r="C51" s="11" t="s">
        <v>94</v>
      </c>
      <c r="D51" s="8">
        <v>414</v>
      </c>
      <c r="E51" s="262">
        <f t="shared" si="4"/>
        <v>512</v>
      </c>
      <c r="F51" s="8">
        <v>488</v>
      </c>
      <c r="G51" s="8">
        <v>30</v>
      </c>
      <c r="H51" s="130">
        <f t="shared" si="5"/>
        <v>444</v>
      </c>
    </row>
    <row r="52" spans="1:8">
      <c r="A52" s="87" t="s">
        <v>827</v>
      </c>
      <c r="B52" s="53" t="s">
        <v>95</v>
      </c>
      <c r="C52" s="11" t="s">
        <v>96</v>
      </c>
      <c r="D52" s="8">
        <v>414</v>
      </c>
      <c r="E52" s="262">
        <f t="shared" si="4"/>
        <v>512</v>
      </c>
      <c r="F52" s="8">
        <v>488</v>
      </c>
      <c r="G52" s="8">
        <v>30</v>
      </c>
      <c r="H52" s="130">
        <f t="shared" si="5"/>
        <v>444</v>
      </c>
    </row>
    <row r="53" spans="1:8" ht="28.8">
      <c r="A53" s="87" t="s">
        <v>828</v>
      </c>
      <c r="B53" s="53" t="s">
        <v>97</v>
      </c>
      <c r="C53" s="11" t="s">
        <v>98</v>
      </c>
      <c r="D53" s="8">
        <v>388</v>
      </c>
      <c r="E53" s="262">
        <f t="shared" si="4"/>
        <v>483</v>
      </c>
      <c r="F53" s="8">
        <v>460</v>
      </c>
      <c r="G53" s="8">
        <v>30</v>
      </c>
      <c r="H53" s="130">
        <f t="shared" si="5"/>
        <v>418</v>
      </c>
    </row>
    <row r="54" spans="1:8">
      <c r="A54" s="87" t="s">
        <v>829</v>
      </c>
      <c r="B54" s="53" t="s">
        <v>99</v>
      </c>
      <c r="C54" s="11" t="s">
        <v>100</v>
      </c>
      <c r="D54" s="8">
        <v>414</v>
      </c>
      <c r="E54" s="262">
        <f t="shared" si="4"/>
        <v>512</v>
      </c>
      <c r="F54" s="8">
        <v>488</v>
      </c>
      <c r="G54" s="8">
        <v>30</v>
      </c>
      <c r="H54" s="130">
        <f t="shared" si="5"/>
        <v>444</v>
      </c>
    </row>
    <row r="55" spans="1:8">
      <c r="A55" s="87" t="s">
        <v>830</v>
      </c>
      <c r="B55" s="53" t="s">
        <v>101</v>
      </c>
      <c r="C55" s="11" t="s">
        <v>102</v>
      </c>
      <c r="D55" s="8">
        <v>414</v>
      </c>
      <c r="E55" s="262">
        <f t="shared" si="4"/>
        <v>512</v>
      </c>
      <c r="F55" s="8">
        <v>488</v>
      </c>
      <c r="G55" s="8">
        <v>30</v>
      </c>
      <c r="H55" s="130">
        <f t="shared" si="5"/>
        <v>444</v>
      </c>
    </row>
    <row r="56" spans="1:8">
      <c r="A56" s="87" t="s">
        <v>831</v>
      </c>
      <c r="B56" s="53" t="s">
        <v>103</v>
      </c>
      <c r="C56" s="11" t="s">
        <v>104</v>
      </c>
      <c r="D56" s="8">
        <v>414</v>
      </c>
      <c r="E56" s="262">
        <f t="shared" si="4"/>
        <v>512</v>
      </c>
      <c r="F56" s="8">
        <v>488</v>
      </c>
      <c r="G56" s="8">
        <v>30</v>
      </c>
      <c r="H56" s="130">
        <f t="shared" si="5"/>
        <v>444</v>
      </c>
    </row>
    <row r="57" spans="1:8">
      <c r="A57" s="87" t="s">
        <v>832</v>
      </c>
      <c r="B57" s="53" t="s">
        <v>105</v>
      </c>
      <c r="C57" s="11" t="s">
        <v>106</v>
      </c>
      <c r="D57" s="8">
        <v>414</v>
      </c>
      <c r="E57" s="262">
        <f t="shared" si="4"/>
        <v>512</v>
      </c>
      <c r="F57" s="8">
        <v>488</v>
      </c>
      <c r="G57" s="8">
        <v>30</v>
      </c>
      <c r="H57" s="130">
        <f t="shared" si="5"/>
        <v>444</v>
      </c>
    </row>
    <row r="58" spans="1:8" ht="28.8">
      <c r="A58" s="87" t="s">
        <v>833</v>
      </c>
      <c r="B58" s="53" t="s">
        <v>107</v>
      </c>
      <c r="C58" s="11" t="s">
        <v>108</v>
      </c>
      <c r="D58" s="8">
        <v>615</v>
      </c>
      <c r="E58" s="262">
        <f t="shared" si="4"/>
        <v>746</v>
      </c>
      <c r="F58" s="8">
        <v>710</v>
      </c>
      <c r="G58" s="8">
        <v>30</v>
      </c>
      <c r="H58" s="130">
        <f t="shared" si="5"/>
        <v>645</v>
      </c>
    </row>
    <row r="59" spans="1:8">
      <c r="A59" s="87" t="s">
        <v>834</v>
      </c>
      <c r="B59" s="53" t="s">
        <v>109</v>
      </c>
      <c r="C59" s="11" t="s">
        <v>110</v>
      </c>
      <c r="D59" s="8">
        <v>414</v>
      </c>
      <c r="E59" s="262">
        <f t="shared" si="4"/>
        <v>512</v>
      </c>
      <c r="F59" s="8">
        <v>488</v>
      </c>
      <c r="G59" s="8">
        <v>30</v>
      </c>
      <c r="H59" s="130">
        <f t="shared" si="5"/>
        <v>444</v>
      </c>
    </row>
    <row r="60" spans="1:8">
      <c r="A60" s="87" t="s">
        <v>835</v>
      </c>
      <c r="B60" s="53" t="s">
        <v>111</v>
      </c>
      <c r="C60" s="11" t="s">
        <v>112</v>
      </c>
      <c r="D60" s="8">
        <v>832</v>
      </c>
      <c r="E60" s="262">
        <f t="shared" si="4"/>
        <v>1003</v>
      </c>
      <c r="F60" s="8">
        <v>955</v>
      </c>
      <c r="G60" s="8">
        <v>36</v>
      </c>
      <c r="H60" s="130">
        <f t="shared" si="5"/>
        <v>868</v>
      </c>
    </row>
    <row r="61" spans="1:8">
      <c r="A61" s="87" t="s">
        <v>836</v>
      </c>
      <c r="B61" s="53" t="s">
        <v>113</v>
      </c>
      <c r="C61" s="11" t="s">
        <v>114</v>
      </c>
      <c r="D61" s="8">
        <v>570</v>
      </c>
      <c r="E61" s="262">
        <f t="shared" si="4"/>
        <v>693</v>
      </c>
      <c r="F61" s="8">
        <f t="shared" ref="F61" si="6">H61*1.1</f>
        <v>660</v>
      </c>
      <c r="G61" s="8">
        <v>30</v>
      </c>
      <c r="H61" s="130">
        <f t="shared" si="5"/>
        <v>600</v>
      </c>
    </row>
    <row r="62" spans="1:8">
      <c r="A62" s="87" t="s">
        <v>837</v>
      </c>
      <c r="B62" s="53" t="s">
        <v>115</v>
      </c>
      <c r="C62" s="11" t="s">
        <v>116</v>
      </c>
      <c r="D62" s="8">
        <v>570</v>
      </c>
      <c r="E62" s="262">
        <f t="shared" si="4"/>
        <v>700</v>
      </c>
      <c r="F62" s="8">
        <v>667</v>
      </c>
      <c r="G62" s="8">
        <v>36</v>
      </c>
      <c r="H62" s="130">
        <f t="shared" si="5"/>
        <v>606</v>
      </c>
    </row>
    <row r="63" spans="1:8">
      <c r="A63" s="87" t="s">
        <v>838</v>
      </c>
      <c r="B63" s="53" t="s">
        <v>117</v>
      </c>
      <c r="C63" s="11" t="s">
        <v>118</v>
      </c>
      <c r="D63" s="8">
        <v>634</v>
      </c>
      <c r="E63" s="262">
        <f t="shared" si="4"/>
        <v>771</v>
      </c>
      <c r="F63" s="8">
        <v>734</v>
      </c>
      <c r="G63" s="8">
        <v>33</v>
      </c>
      <c r="H63" s="130">
        <f t="shared" si="5"/>
        <v>667</v>
      </c>
    </row>
    <row r="64" spans="1:8">
      <c r="A64" s="87" t="s">
        <v>839</v>
      </c>
      <c r="B64" s="53" t="s">
        <v>119</v>
      </c>
      <c r="C64" s="11" t="s">
        <v>120</v>
      </c>
      <c r="D64" s="8">
        <v>414</v>
      </c>
      <c r="E64" s="262">
        <f t="shared" si="4"/>
        <v>512</v>
      </c>
      <c r="F64" s="8">
        <v>488</v>
      </c>
      <c r="G64" s="8">
        <v>30</v>
      </c>
      <c r="H64" s="130">
        <f t="shared" si="5"/>
        <v>444</v>
      </c>
    </row>
    <row r="65" spans="1:8">
      <c r="A65" s="87" t="s">
        <v>840</v>
      </c>
      <c r="B65" s="53" t="s">
        <v>121</v>
      </c>
      <c r="C65" s="11" t="s">
        <v>122</v>
      </c>
      <c r="D65" s="8">
        <v>443</v>
      </c>
      <c r="E65" s="262">
        <f t="shared" si="4"/>
        <v>546</v>
      </c>
      <c r="F65" s="8">
        <v>520</v>
      </c>
      <c r="G65" s="8">
        <v>30</v>
      </c>
      <c r="H65" s="130">
        <f t="shared" si="5"/>
        <v>473</v>
      </c>
    </row>
    <row r="66" spans="1:8">
      <c r="A66" s="87" t="s">
        <v>1400</v>
      </c>
      <c r="B66" s="53" t="s">
        <v>121</v>
      </c>
      <c r="C66" s="11" t="s">
        <v>1401</v>
      </c>
      <c r="D66" s="8">
        <v>443</v>
      </c>
      <c r="E66" s="262">
        <f t="shared" si="4"/>
        <v>719</v>
      </c>
      <c r="F66" s="8">
        <v>685</v>
      </c>
      <c r="G66" s="8">
        <v>30</v>
      </c>
      <c r="H66" s="130">
        <v>623</v>
      </c>
    </row>
    <row r="67" spans="1:8">
      <c r="A67" s="87" t="s">
        <v>841</v>
      </c>
      <c r="B67" s="53" t="s">
        <v>123</v>
      </c>
      <c r="C67" s="11" t="s">
        <v>124</v>
      </c>
      <c r="D67" s="8">
        <v>414</v>
      </c>
      <c r="E67" s="262">
        <f t="shared" si="4"/>
        <v>512</v>
      </c>
      <c r="F67" s="8">
        <v>488</v>
      </c>
      <c r="G67" s="8">
        <v>30</v>
      </c>
      <c r="H67" s="130">
        <f t="shared" ref="H67:H75" si="7">D67+G67</f>
        <v>444</v>
      </c>
    </row>
    <row r="68" spans="1:8" ht="28.8">
      <c r="A68" s="87" t="s">
        <v>842</v>
      </c>
      <c r="B68" s="53" t="s">
        <v>125</v>
      </c>
      <c r="C68" s="11" t="s">
        <v>126</v>
      </c>
      <c r="D68" s="8">
        <v>574</v>
      </c>
      <c r="E68" s="262">
        <f t="shared" si="4"/>
        <v>697</v>
      </c>
      <c r="F68" s="8">
        <v>664</v>
      </c>
      <c r="G68" s="8">
        <v>30</v>
      </c>
      <c r="H68" s="130">
        <f t="shared" si="7"/>
        <v>604</v>
      </c>
    </row>
    <row r="69" spans="1:8">
      <c r="A69" s="87" t="s">
        <v>843</v>
      </c>
      <c r="B69" s="53" t="s">
        <v>127</v>
      </c>
      <c r="C69" s="11" t="s">
        <v>128</v>
      </c>
      <c r="D69" s="8">
        <v>443</v>
      </c>
      <c r="E69" s="262">
        <f t="shared" si="4"/>
        <v>546</v>
      </c>
      <c r="F69" s="8">
        <v>520</v>
      </c>
      <c r="G69" s="8">
        <v>30</v>
      </c>
      <c r="H69" s="130">
        <f t="shared" si="7"/>
        <v>473</v>
      </c>
    </row>
    <row r="70" spans="1:8">
      <c r="A70" s="87" t="s">
        <v>844</v>
      </c>
      <c r="B70" s="53" t="s">
        <v>129</v>
      </c>
      <c r="C70" s="11" t="s">
        <v>130</v>
      </c>
      <c r="D70" s="8">
        <v>414</v>
      </c>
      <c r="E70" s="262">
        <f t="shared" si="4"/>
        <v>512</v>
      </c>
      <c r="F70" s="8">
        <v>488</v>
      </c>
      <c r="G70" s="8">
        <v>30</v>
      </c>
      <c r="H70" s="130">
        <f t="shared" si="7"/>
        <v>444</v>
      </c>
    </row>
    <row r="71" spans="1:8">
      <c r="A71" s="87" t="s">
        <v>845</v>
      </c>
      <c r="B71" s="53" t="s">
        <v>131</v>
      </c>
      <c r="C71" s="11" t="s">
        <v>132</v>
      </c>
      <c r="D71" s="8">
        <v>414</v>
      </c>
      <c r="E71" s="262">
        <f t="shared" si="4"/>
        <v>512</v>
      </c>
      <c r="F71" s="8">
        <v>488</v>
      </c>
      <c r="G71" s="8">
        <v>30</v>
      </c>
      <c r="H71" s="130">
        <f t="shared" si="7"/>
        <v>444</v>
      </c>
    </row>
    <row r="72" spans="1:8">
      <c r="A72" s="87" t="s">
        <v>846</v>
      </c>
      <c r="B72" s="53" t="s">
        <v>133</v>
      </c>
      <c r="C72" s="11" t="s">
        <v>134</v>
      </c>
      <c r="D72" s="8">
        <v>443</v>
      </c>
      <c r="E72" s="262">
        <f t="shared" si="4"/>
        <v>546</v>
      </c>
      <c r="F72" s="8">
        <v>520</v>
      </c>
      <c r="G72" s="8">
        <v>30</v>
      </c>
      <c r="H72" s="130">
        <f t="shared" si="7"/>
        <v>473</v>
      </c>
    </row>
    <row r="73" spans="1:8">
      <c r="A73" s="87" t="s">
        <v>847</v>
      </c>
      <c r="B73" s="53" t="s">
        <v>135</v>
      </c>
      <c r="C73" s="11" t="s">
        <v>136</v>
      </c>
      <c r="D73" s="8">
        <v>443</v>
      </c>
      <c r="E73" s="262">
        <f t="shared" si="4"/>
        <v>546</v>
      </c>
      <c r="F73" s="8">
        <v>520</v>
      </c>
      <c r="G73" s="8">
        <v>30</v>
      </c>
      <c r="H73" s="130">
        <f t="shared" si="7"/>
        <v>473</v>
      </c>
    </row>
    <row r="74" spans="1:8">
      <c r="A74" s="87" t="s">
        <v>848</v>
      </c>
      <c r="B74" s="53" t="s">
        <v>137</v>
      </c>
      <c r="C74" s="11" t="s">
        <v>138</v>
      </c>
      <c r="D74" s="8">
        <v>414</v>
      </c>
      <c r="E74" s="262">
        <f t="shared" si="4"/>
        <v>512</v>
      </c>
      <c r="F74" s="8">
        <v>488</v>
      </c>
      <c r="G74" s="8">
        <v>30</v>
      </c>
      <c r="H74" s="130">
        <f t="shared" si="7"/>
        <v>444</v>
      </c>
    </row>
    <row r="75" spans="1:8" ht="15" thickBot="1">
      <c r="A75" s="88" t="s">
        <v>849</v>
      </c>
      <c r="B75" s="141" t="s">
        <v>139</v>
      </c>
      <c r="C75" s="142" t="s">
        <v>140</v>
      </c>
      <c r="D75" s="143">
        <v>443</v>
      </c>
      <c r="E75" s="262">
        <f t="shared" si="4"/>
        <v>546</v>
      </c>
      <c r="F75" s="8">
        <v>520</v>
      </c>
      <c r="G75" s="143">
        <v>30</v>
      </c>
      <c r="H75" s="144">
        <f t="shared" si="7"/>
        <v>473</v>
      </c>
    </row>
    <row r="76" spans="1:8" s="132" customFormat="1" ht="43.5" customHeight="1">
      <c r="A76" s="136" t="s">
        <v>850</v>
      </c>
      <c r="B76" s="349" t="s">
        <v>320</v>
      </c>
      <c r="C76" s="349"/>
      <c r="D76" s="349"/>
      <c r="E76" s="349"/>
      <c r="F76" s="349"/>
      <c r="G76" s="349"/>
      <c r="H76" s="350"/>
    </row>
    <row r="77" spans="1:8">
      <c r="A77" s="87" t="s">
        <v>851</v>
      </c>
      <c r="B77" s="97" t="s">
        <v>321</v>
      </c>
      <c r="C77" s="5" t="s">
        <v>322</v>
      </c>
      <c r="D77" s="6">
        <v>691</v>
      </c>
      <c r="E77" s="262">
        <f t="shared" si="4"/>
        <v>957</v>
      </c>
      <c r="F77" s="6">
        <v>911</v>
      </c>
      <c r="G77" s="6">
        <v>137</v>
      </c>
      <c r="H77" s="26">
        <f t="shared" ref="H77:H108" si="8">D77+G77</f>
        <v>828</v>
      </c>
    </row>
    <row r="78" spans="1:8" ht="28.8">
      <c r="A78" s="87" t="s">
        <v>852</v>
      </c>
      <c r="B78" s="97" t="s">
        <v>323</v>
      </c>
      <c r="C78" s="5" t="s">
        <v>324</v>
      </c>
      <c r="D78" s="6">
        <v>691</v>
      </c>
      <c r="E78" s="262">
        <f t="shared" si="4"/>
        <v>957</v>
      </c>
      <c r="F78" s="6">
        <v>911</v>
      </c>
      <c r="G78" s="6">
        <v>137</v>
      </c>
      <c r="H78" s="26">
        <f t="shared" si="8"/>
        <v>828</v>
      </c>
    </row>
    <row r="79" spans="1:8">
      <c r="A79" s="87" t="s">
        <v>853</v>
      </c>
      <c r="B79" s="97" t="s">
        <v>325</v>
      </c>
      <c r="C79" s="5" t="s">
        <v>326</v>
      </c>
      <c r="D79" s="6">
        <v>691</v>
      </c>
      <c r="E79" s="262">
        <f t="shared" si="4"/>
        <v>957</v>
      </c>
      <c r="F79" s="6">
        <v>911</v>
      </c>
      <c r="G79" s="6">
        <v>137</v>
      </c>
      <c r="H79" s="26">
        <f t="shared" si="8"/>
        <v>828</v>
      </c>
    </row>
    <row r="80" spans="1:8">
      <c r="A80" s="87" t="s">
        <v>854</v>
      </c>
      <c r="B80" s="97" t="s">
        <v>327</v>
      </c>
      <c r="C80" s="5" t="s">
        <v>328</v>
      </c>
      <c r="D80" s="6">
        <v>1188</v>
      </c>
      <c r="E80" s="262">
        <f t="shared" si="4"/>
        <v>1531</v>
      </c>
      <c r="F80" s="6">
        <v>1458</v>
      </c>
      <c r="G80" s="6">
        <v>137</v>
      </c>
      <c r="H80" s="26">
        <f t="shared" si="8"/>
        <v>1325</v>
      </c>
    </row>
    <row r="81" spans="1:8">
      <c r="A81" s="87" t="s">
        <v>855</v>
      </c>
      <c r="B81" s="97" t="s">
        <v>329</v>
      </c>
      <c r="C81" s="5" t="s">
        <v>330</v>
      </c>
      <c r="D81" s="6">
        <v>940</v>
      </c>
      <c r="E81" s="262">
        <f t="shared" si="4"/>
        <v>1244</v>
      </c>
      <c r="F81" s="6">
        <v>1185</v>
      </c>
      <c r="G81" s="6">
        <v>137</v>
      </c>
      <c r="H81" s="26">
        <f t="shared" si="8"/>
        <v>1077</v>
      </c>
    </row>
    <row r="82" spans="1:8">
      <c r="A82" s="87" t="s">
        <v>856</v>
      </c>
      <c r="B82" s="97" t="s">
        <v>331</v>
      </c>
      <c r="C82" s="5" t="s">
        <v>332</v>
      </c>
      <c r="D82" s="6">
        <v>1149</v>
      </c>
      <c r="E82" s="262">
        <f t="shared" si="4"/>
        <v>1416</v>
      </c>
      <c r="F82" s="6">
        <v>1349</v>
      </c>
      <c r="G82" s="6">
        <v>77</v>
      </c>
      <c r="H82" s="26">
        <f t="shared" si="8"/>
        <v>1226</v>
      </c>
    </row>
    <row r="83" spans="1:8">
      <c r="A83" s="87" t="s">
        <v>857</v>
      </c>
      <c r="B83" s="97" t="s">
        <v>333</v>
      </c>
      <c r="C83" s="5" t="s">
        <v>334</v>
      </c>
      <c r="D83" s="6">
        <v>1149</v>
      </c>
      <c r="E83" s="262">
        <f t="shared" si="4"/>
        <v>1486</v>
      </c>
      <c r="F83" s="6">
        <v>1415</v>
      </c>
      <c r="G83" s="6">
        <v>137</v>
      </c>
      <c r="H83" s="26">
        <f t="shared" si="8"/>
        <v>1286</v>
      </c>
    </row>
    <row r="84" spans="1:8">
      <c r="A84" s="87" t="s">
        <v>858</v>
      </c>
      <c r="B84" s="97" t="s">
        <v>335</v>
      </c>
      <c r="C84" s="5" t="s">
        <v>336</v>
      </c>
      <c r="D84" s="6">
        <v>378</v>
      </c>
      <c r="E84" s="262">
        <f t="shared" si="4"/>
        <v>526</v>
      </c>
      <c r="F84" s="6">
        <v>501</v>
      </c>
      <c r="G84" s="6">
        <v>77</v>
      </c>
      <c r="H84" s="26">
        <f t="shared" si="8"/>
        <v>455</v>
      </c>
    </row>
    <row r="85" spans="1:8">
      <c r="A85" s="87" t="s">
        <v>859</v>
      </c>
      <c r="B85" s="97" t="s">
        <v>337</v>
      </c>
      <c r="C85" s="5" t="s">
        <v>338</v>
      </c>
      <c r="D85" s="6">
        <v>867</v>
      </c>
      <c r="E85" s="262">
        <f t="shared" si="4"/>
        <v>1090</v>
      </c>
      <c r="F85" s="6">
        <v>1038</v>
      </c>
      <c r="G85" s="6">
        <v>77</v>
      </c>
      <c r="H85" s="26">
        <f t="shared" si="8"/>
        <v>944</v>
      </c>
    </row>
    <row r="86" spans="1:8" ht="19.05" customHeight="1">
      <c r="A86" s="87" t="s">
        <v>860</v>
      </c>
      <c r="B86" s="97" t="s">
        <v>339</v>
      </c>
      <c r="C86" s="5" t="s">
        <v>340</v>
      </c>
      <c r="D86" s="6">
        <v>867</v>
      </c>
      <c r="E86" s="262">
        <f t="shared" si="4"/>
        <v>1090</v>
      </c>
      <c r="F86" s="6">
        <v>1038</v>
      </c>
      <c r="G86" s="6">
        <v>77</v>
      </c>
      <c r="H86" s="26">
        <f t="shared" si="8"/>
        <v>944</v>
      </c>
    </row>
    <row r="87" spans="1:8" ht="21" customHeight="1">
      <c r="A87" s="87" t="s">
        <v>861</v>
      </c>
      <c r="B87" s="97" t="s">
        <v>341</v>
      </c>
      <c r="C87" s="5" t="s">
        <v>342</v>
      </c>
      <c r="D87" s="6">
        <v>691</v>
      </c>
      <c r="E87" s="262">
        <f t="shared" si="4"/>
        <v>957</v>
      </c>
      <c r="F87" s="6">
        <v>911</v>
      </c>
      <c r="G87" s="6">
        <v>137</v>
      </c>
      <c r="H87" s="26">
        <f t="shared" si="8"/>
        <v>828</v>
      </c>
    </row>
    <row r="88" spans="1:8" ht="19.95" customHeight="1">
      <c r="A88" s="87" t="s">
        <v>862</v>
      </c>
      <c r="B88" s="97" t="s">
        <v>343</v>
      </c>
      <c r="C88" s="5" t="s">
        <v>344</v>
      </c>
      <c r="D88" s="6">
        <v>867</v>
      </c>
      <c r="E88" s="262">
        <f t="shared" si="4"/>
        <v>1090</v>
      </c>
      <c r="F88" s="6">
        <v>1038</v>
      </c>
      <c r="G88" s="6">
        <v>77</v>
      </c>
      <c r="H88" s="26">
        <f t="shared" si="8"/>
        <v>944</v>
      </c>
    </row>
    <row r="89" spans="1:8" ht="18" customHeight="1">
      <c r="A89" s="87" t="s">
        <v>863</v>
      </c>
      <c r="B89" s="97" t="s">
        <v>345</v>
      </c>
      <c r="C89" s="5" t="s">
        <v>346</v>
      </c>
      <c r="D89" s="6">
        <v>691</v>
      </c>
      <c r="E89" s="262">
        <f t="shared" si="4"/>
        <v>957</v>
      </c>
      <c r="F89" s="6">
        <v>911</v>
      </c>
      <c r="G89" s="6">
        <v>137</v>
      </c>
      <c r="H89" s="26">
        <f t="shared" si="8"/>
        <v>828</v>
      </c>
    </row>
    <row r="90" spans="1:8">
      <c r="A90" s="87" t="s">
        <v>864</v>
      </c>
      <c r="B90" s="97" t="s">
        <v>347</v>
      </c>
      <c r="C90" s="5" t="s">
        <v>348</v>
      </c>
      <c r="D90" s="6">
        <v>378</v>
      </c>
      <c r="E90" s="262">
        <f t="shared" si="4"/>
        <v>526</v>
      </c>
      <c r="F90" s="6">
        <v>501</v>
      </c>
      <c r="G90" s="6">
        <v>77</v>
      </c>
      <c r="H90" s="26">
        <f t="shared" si="8"/>
        <v>455</v>
      </c>
    </row>
    <row r="91" spans="1:8">
      <c r="A91" s="87" t="s">
        <v>865</v>
      </c>
      <c r="B91" s="97" t="s">
        <v>347</v>
      </c>
      <c r="C91" s="5" t="s">
        <v>349</v>
      </c>
      <c r="D91" s="6">
        <v>691</v>
      </c>
      <c r="E91" s="262">
        <f t="shared" si="4"/>
        <v>957</v>
      </c>
      <c r="F91" s="6">
        <v>911</v>
      </c>
      <c r="G91" s="6">
        <v>137</v>
      </c>
      <c r="H91" s="26">
        <f t="shared" si="8"/>
        <v>828</v>
      </c>
    </row>
    <row r="92" spans="1:8">
      <c r="A92" s="87" t="s">
        <v>866</v>
      </c>
      <c r="B92" s="97" t="s">
        <v>350</v>
      </c>
      <c r="C92" s="5" t="s">
        <v>351</v>
      </c>
      <c r="D92" s="6">
        <v>691</v>
      </c>
      <c r="E92" s="262">
        <f t="shared" si="4"/>
        <v>957</v>
      </c>
      <c r="F92" s="6">
        <v>911</v>
      </c>
      <c r="G92" s="6">
        <v>137</v>
      </c>
      <c r="H92" s="26">
        <f t="shared" si="8"/>
        <v>828</v>
      </c>
    </row>
    <row r="93" spans="1:8">
      <c r="A93" s="87" t="s">
        <v>867</v>
      </c>
      <c r="B93" s="97" t="s">
        <v>352</v>
      </c>
      <c r="C93" s="5" t="s">
        <v>353</v>
      </c>
      <c r="D93" s="6">
        <v>691</v>
      </c>
      <c r="E93" s="262">
        <f t="shared" si="4"/>
        <v>957</v>
      </c>
      <c r="F93" s="6">
        <v>911</v>
      </c>
      <c r="G93" s="6">
        <v>137</v>
      </c>
      <c r="H93" s="26">
        <f t="shared" si="8"/>
        <v>828</v>
      </c>
    </row>
    <row r="94" spans="1:8" ht="20.55" customHeight="1">
      <c r="A94" s="87" t="s">
        <v>868</v>
      </c>
      <c r="B94" s="97" t="s">
        <v>354</v>
      </c>
      <c r="C94" s="5" t="s">
        <v>355</v>
      </c>
      <c r="D94" s="6">
        <v>378</v>
      </c>
      <c r="E94" s="262">
        <f t="shared" si="4"/>
        <v>526</v>
      </c>
      <c r="F94" s="6">
        <v>501</v>
      </c>
      <c r="G94" s="6">
        <v>77</v>
      </c>
      <c r="H94" s="26">
        <f t="shared" si="8"/>
        <v>455</v>
      </c>
    </row>
    <row r="95" spans="1:8" ht="24" customHeight="1">
      <c r="A95" s="87" t="s">
        <v>869</v>
      </c>
      <c r="B95" s="97" t="s">
        <v>356</v>
      </c>
      <c r="C95" s="5" t="s">
        <v>357</v>
      </c>
      <c r="D95" s="6">
        <v>691</v>
      </c>
      <c r="E95" s="262">
        <f t="shared" si="4"/>
        <v>957</v>
      </c>
      <c r="F95" s="6">
        <v>911</v>
      </c>
      <c r="G95" s="6">
        <v>137</v>
      </c>
      <c r="H95" s="26">
        <f t="shared" si="8"/>
        <v>828</v>
      </c>
    </row>
    <row r="96" spans="1:8" ht="19.05" customHeight="1">
      <c r="A96" s="87" t="s">
        <v>870</v>
      </c>
      <c r="B96" s="97" t="s">
        <v>358</v>
      </c>
      <c r="C96" s="5" t="s">
        <v>359</v>
      </c>
      <c r="D96" s="6">
        <v>691</v>
      </c>
      <c r="E96" s="262">
        <f t="shared" si="4"/>
        <v>957</v>
      </c>
      <c r="F96" s="6">
        <v>911</v>
      </c>
      <c r="G96" s="6">
        <v>137</v>
      </c>
      <c r="H96" s="26">
        <f t="shared" si="8"/>
        <v>828</v>
      </c>
    </row>
    <row r="97" spans="1:8" ht="19.95" customHeight="1">
      <c r="A97" s="87" t="s">
        <v>871</v>
      </c>
      <c r="B97" s="97" t="s">
        <v>360</v>
      </c>
      <c r="C97" s="5" t="s">
        <v>361</v>
      </c>
      <c r="D97" s="6">
        <v>378</v>
      </c>
      <c r="E97" s="262">
        <f t="shared" si="4"/>
        <v>526</v>
      </c>
      <c r="F97" s="6">
        <v>501</v>
      </c>
      <c r="G97" s="6">
        <v>77</v>
      </c>
      <c r="H97" s="26">
        <f t="shared" si="8"/>
        <v>455</v>
      </c>
    </row>
    <row r="98" spans="1:8">
      <c r="A98" s="87" t="s">
        <v>872</v>
      </c>
      <c r="B98" s="97" t="s">
        <v>362</v>
      </c>
      <c r="C98" s="5" t="s">
        <v>363</v>
      </c>
      <c r="D98" s="42">
        <v>691</v>
      </c>
      <c r="E98" s="262">
        <f t="shared" si="4"/>
        <v>957</v>
      </c>
      <c r="F98" s="6">
        <v>911</v>
      </c>
      <c r="G98" s="42">
        <v>137</v>
      </c>
      <c r="H98" s="26">
        <f t="shared" si="8"/>
        <v>828</v>
      </c>
    </row>
    <row r="99" spans="1:8">
      <c r="A99" s="87" t="s">
        <v>873</v>
      </c>
      <c r="B99" s="97" t="s">
        <v>364</v>
      </c>
      <c r="C99" s="5" t="s">
        <v>365</v>
      </c>
      <c r="D99" s="6">
        <v>378</v>
      </c>
      <c r="E99" s="262">
        <f t="shared" si="4"/>
        <v>526</v>
      </c>
      <c r="F99" s="6">
        <v>501</v>
      </c>
      <c r="G99" s="6">
        <v>77</v>
      </c>
      <c r="H99" s="26">
        <f t="shared" si="8"/>
        <v>455</v>
      </c>
    </row>
    <row r="100" spans="1:8">
      <c r="A100" s="87" t="s">
        <v>874</v>
      </c>
      <c r="B100" s="97" t="s">
        <v>366</v>
      </c>
      <c r="C100" s="5" t="s">
        <v>367</v>
      </c>
      <c r="D100" s="6">
        <v>691</v>
      </c>
      <c r="E100" s="262">
        <f t="shared" si="4"/>
        <v>957</v>
      </c>
      <c r="F100" s="6">
        <v>911</v>
      </c>
      <c r="G100" s="6">
        <v>137</v>
      </c>
      <c r="H100" s="26">
        <f t="shared" si="8"/>
        <v>828</v>
      </c>
    </row>
    <row r="101" spans="1:8">
      <c r="A101" s="87" t="s">
        <v>875</v>
      </c>
      <c r="B101" s="97" t="s">
        <v>368</v>
      </c>
      <c r="C101" s="5" t="s">
        <v>369</v>
      </c>
      <c r="D101" s="6">
        <v>1249</v>
      </c>
      <c r="E101" s="262">
        <f t="shared" si="4"/>
        <v>1532</v>
      </c>
      <c r="F101" s="6">
        <v>1459</v>
      </c>
      <c r="G101" s="6">
        <v>77</v>
      </c>
      <c r="H101" s="26">
        <f t="shared" si="8"/>
        <v>1326</v>
      </c>
    </row>
    <row r="102" spans="1:8">
      <c r="A102" s="87" t="s">
        <v>876</v>
      </c>
      <c r="B102" s="97" t="s">
        <v>370</v>
      </c>
      <c r="C102" s="5" t="s">
        <v>371</v>
      </c>
      <c r="D102" s="6">
        <v>691</v>
      </c>
      <c r="E102" s="262">
        <f t="shared" si="4"/>
        <v>957</v>
      </c>
      <c r="F102" s="6">
        <v>911</v>
      </c>
      <c r="G102" s="6">
        <v>137</v>
      </c>
      <c r="H102" s="26">
        <f t="shared" si="8"/>
        <v>828</v>
      </c>
    </row>
    <row r="103" spans="1:8">
      <c r="A103" s="87" t="s">
        <v>877</v>
      </c>
      <c r="B103" s="97" t="s">
        <v>372</v>
      </c>
      <c r="C103" s="5" t="s">
        <v>373</v>
      </c>
      <c r="D103" s="6">
        <v>691</v>
      </c>
      <c r="E103" s="262">
        <f t="shared" si="4"/>
        <v>957</v>
      </c>
      <c r="F103" s="6">
        <v>911</v>
      </c>
      <c r="G103" s="6">
        <v>137</v>
      </c>
      <c r="H103" s="26">
        <f t="shared" si="8"/>
        <v>828</v>
      </c>
    </row>
    <row r="104" spans="1:8">
      <c r="A104" s="87" t="s">
        <v>878</v>
      </c>
      <c r="B104" s="97" t="s">
        <v>374</v>
      </c>
      <c r="C104" s="5" t="s">
        <v>375</v>
      </c>
      <c r="D104" s="6">
        <v>691</v>
      </c>
      <c r="E104" s="262">
        <f t="shared" si="4"/>
        <v>957</v>
      </c>
      <c r="F104" s="6">
        <v>911</v>
      </c>
      <c r="G104" s="6">
        <v>137</v>
      </c>
      <c r="H104" s="26">
        <f t="shared" si="8"/>
        <v>828</v>
      </c>
    </row>
    <row r="105" spans="1:8">
      <c r="A105" s="87" t="s">
        <v>879</v>
      </c>
      <c r="B105" s="97" t="s">
        <v>376</v>
      </c>
      <c r="C105" s="5" t="s">
        <v>377</v>
      </c>
      <c r="D105" s="6">
        <v>378</v>
      </c>
      <c r="E105" s="262">
        <f t="shared" si="4"/>
        <v>526</v>
      </c>
      <c r="F105" s="6">
        <v>501</v>
      </c>
      <c r="G105" s="6">
        <v>77</v>
      </c>
      <c r="H105" s="26">
        <f t="shared" si="8"/>
        <v>455</v>
      </c>
    </row>
    <row r="106" spans="1:8">
      <c r="A106" s="87" t="s">
        <v>880</v>
      </c>
      <c r="B106" s="97" t="s">
        <v>376</v>
      </c>
      <c r="C106" s="5" t="s">
        <v>378</v>
      </c>
      <c r="D106" s="6">
        <v>691</v>
      </c>
      <c r="E106" s="262">
        <f t="shared" si="4"/>
        <v>957</v>
      </c>
      <c r="F106" s="6">
        <v>911</v>
      </c>
      <c r="G106" s="6">
        <v>137</v>
      </c>
      <c r="H106" s="26">
        <f t="shared" si="8"/>
        <v>828</v>
      </c>
    </row>
    <row r="107" spans="1:8">
      <c r="A107" s="87" t="s">
        <v>881</v>
      </c>
      <c r="B107" s="97" t="s">
        <v>379</v>
      </c>
      <c r="C107" s="5" t="s">
        <v>380</v>
      </c>
      <c r="D107" s="6">
        <v>378</v>
      </c>
      <c r="E107" s="262">
        <f t="shared" si="4"/>
        <v>526</v>
      </c>
      <c r="F107" s="6">
        <v>501</v>
      </c>
      <c r="G107" s="6">
        <v>77</v>
      </c>
      <c r="H107" s="26">
        <f t="shared" si="8"/>
        <v>455</v>
      </c>
    </row>
    <row r="108" spans="1:8">
      <c r="A108" s="87" t="s">
        <v>882</v>
      </c>
      <c r="B108" s="97" t="s">
        <v>379</v>
      </c>
      <c r="C108" s="5" t="s">
        <v>381</v>
      </c>
      <c r="D108" s="6">
        <v>691</v>
      </c>
      <c r="E108" s="262">
        <f t="shared" si="4"/>
        <v>957</v>
      </c>
      <c r="F108" s="6">
        <v>911</v>
      </c>
      <c r="G108" s="6">
        <v>137</v>
      </c>
      <c r="H108" s="26">
        <f t="shared" si="8"/>
        <v>828</v>
      </c>
    </row>
    <row r="109" spans="1:8">
      <c r="A109" s="87" t="s">
        <v>883</v>
      </c>
      <c r="B109" s="97" t="s">
        <v>382</v>
      </c>
      <c r="C109" s="5" t="s">
        <v>383</v>
      </c>
      <c r="D109" s="6">
        <v>691</v>
      </c>
      <c r="E109" s="262">
        <f t="shared" si="4"/>
        <v>957</v>
      </c>
      <c r="F109" s="6">
        <v>911</v>
      </c>
      <c r="G109" s="6">
        <v>137</v>
      </c>
      <c r="H109" s="26">
        <f t="shared" ref="H109:H125" si="9">D109+G109</f>
        <v>828</v>
      </c>
    </row>
    <row r="110" spans="1:8">
      <c r="A110" s="87" t="s">
        <v>884</v>
      </c>
      <c r="B110" s="97" t="s">
        <v>384</v>
      </c>
      <c r="C110" s="5" t="s">
        <v>385</v>
      </c>
      <c r="D110" s="6">
        <v>323</v>
      </c>
      <c r="E110" s="262">
        <f t="shared" si="4"/>
        <v>416</v>
      </c>
      <c r="F110" s="6">
        <f t="shared" ref="F110:F119" si="10">H110*1.1</f>
        <v>396.00000000000006</v>
      </c>
      <c r="G110" s="6">
        <v>37</v>
      </c>
      <c r="H110" s="26">
        <f t="shared" si="9"/>
        <v>360</v>
      </c>
    </row>
    <row r="111" spans="1:8">
      <c r="A111" s="87" t="s">
        <v>885</v>
      </c>
      <c r="B111" s="97" t="s">
        <v>198</v>
      </c>
      <c r="C111" s="5" t="s">
        <v>386</v>
      </c>
      <c r="D111" s="6">
        <v>486</v>
      </c>
      <c r="E111" s="262">
        <f t="shared" si="4"/>
        <v>647</v>
      </c>
      <c r="F111" s="6">
        <f t="shared" si="10"/>
        <v>616</v>
      </c>
      <c r="G111" s="6">
        <v>74</v>
      </c>
      <c r="H111" s="26">
        <f t="shared" si="9"/>
        <v>560</v>
      </c>
    </row>
    <row r="112" spans="1:8">
      <c r="A112" s="87" t="s">
        <v>886</v>
      </c>
      <c r="B112" s="97" t="s">
        <v>387</v>
      </c>
      <c r="C112" s="5" t="s">
        <v>388</v>
      </c>
      <c r="D112" s="6">
        <v>750</v>
      </c>
      <c r="E112" s="262">
        <f t="shared" si="4"/>
        <v>956</v>
      </c>
      <c r="F112" s="6">
        <v>910</v>
      </c>
      <c r="G112" s="6">
        <v>77</v>
      </c>
      <c r="H112" s="26">
        <f t="shared" si="9"/>
        <v>827</v>
      </c>
    </row>
    <row r="113" spans="1:8">
      <c r="A113" s="87" t="s">
        <v>887</v>
      </c>
      <c r="B113" s="97" t="s">
        <v>389</v>
      </c>
      <c r="C113" s="5" t="s">
        <v>390</v>
      </c>
      <c r="D113" s="6">
        <v>378</v>
      </c>
      <c r="E113" s="262">
        <f t="shared" si="4"/>
        <v>526</v>
      </c>
      <c r="F113" s="6">
        <v>501</v>
      </c>
      <c r="G113" s="6">
        <v>77</v>
      </c>
      <c r="H113" s="26">
        <f t="shared" si="9"/>
        <v>455</v>
      </c>
    </row>
    <row r="114" spans="1:8">
      <c r="A114" s="87" t="s">
        <v>888</v>
      </c>
      <c r="B114" s="97" t="s">
        <v>205</v>
      </c>
      <c r="C114" s="5" t="s">
        <v>391</v>
      </c>
      <c r="D114" s="6">
        <v>219</v>
      </c>
      <c r="E114" s="262">
        <f t="shared" ref="E114:E176" si="11">ROUND(F114*$E$6,0)</f>
        <v>321</v>
      </c>
      <c r="F114" s="6">
        <v>306</v>
      </c>
      <c r="G114" s="6">
        <v>59</v>
      </c>
      <c r="H114" s="26">
        <f t="shared" si="9"/>
        <v>278</v>
      </c>
    </row>
    <row r="115" spans="1:8">
      <c r="A115" s="87" t="s">
        <v>889</v>
      </c>
      <c r="B115" s="97" t="s">
        <v>169</v>
      </c>
      <c r="C115" s="5" t="s">
        <v>392</v>
      </c>
      <c r="D115" s="6">
        <v>378</v>
      </c>
      <c r="E115" s="262">
        <f t="shared" si="11"/>
        <v>526</v>
      </c>
      <c r="F115" s="6">
        <v>501</v>
      </c>
      <c r="G115" s="6">
        <v>77</v>
      </c>
      <c r="H115" s="26">
        <f t="shared" si="9"/>
        <v>455</v>
      </c>
    </row>
    <row r="116" spans="1:8">
      <c r="A116" s="87" t="s">
        <v>890</v>
      </c>
      <c r="B116" s="97" t="s">
        <v>169</v>
      </c>
      <c r="C116" s="5" t="s">
        <v>393</v>
      </c>
      <c r="D116" s="6">
        <v>369</v>
      </c>
      <c r="E116" s="262">
        <f t="shared" si="11"/>
        <v>738</v>
      </c>
      <c r="F116" s="6">
        <v>703</v>
      </c>
      <c r="G116" s="6">
        <v>270</v>
      </c>
      <c r="H116" s="26">
        <f t="shared" si="9"/>
        <v>639</v>
      </c>
    </row>
    <row r="117" spans="1:8">
      <c r="A117" s="87" t="s">
        <v>891</v>
      </c>
      <c r="B117" s="97" t="s">
        <v>394</v>
      </c>
      <c r="C117" s="5" t="s">
        <v>395</v>
      </c>
      <c r="D117" s="6">
        <v>1723</v>
      </c>
      <c r="E117" s="262">
        <f t="shared" si="11"/>
        <v>2156</v>
      </c>
      <c r="F117" s="6">
        <v>2053</v>
      </c>
      <c r="G117" s="6">
        <v>143</v>
      </c>
      <c r="H117" s="26">
        <f t="shared" si="9"/>
        <v>1866</v>
      </c>
    </row>
    <row r="118" spans="1:8">
      <c r="A118" s="87" t="s">
        <v>892</v>
      </c>
      <c r="B118" s="97" t="s">
        <v>396</v>
      </c>
      <c r="C118" s="5" t="s">
        <v>397</v>
      </c>
      <c r="D118" s="6">
        <v>1723</v>
      </c>
      <c r="E118" s="262">
        <f t="shared" si="11"/>
        <v>2156</v>
      </c>
      <c r="F118" s="6">
        <v>2053</v>
      </c>
      <c r="G118" s="6">
        <v>143</v>
      </c>
      <c r="H118" s="26">
        <f t="shared" si="9"/>
        <v>1866</v>
      </c>
    </row>
    <row r="119" spans="1:8">
      <c r="A119" s="87" t="s">
        <v>893</v>
      </c>
      <c r="B119" s="97" t="s">
        <v>398</v>
      </c>
      <c r="C119" s="5" t="s">
        <v>399</v>
      </c>
      <c r="D119" s="6">
        <v>649</v>
      </c>
      <c r="E119" s="262">
        <f t="shared" si="11"/>
        <v>1097</v>
      </c>
      <c r="F119" s="6">
        <f t="shared" si="10"/>
        <v>1045</v>
      </c>
      <c r="G119" s="6">
        <v>301</v>
      </c>
      <c r="H119" s="26">
        <f t="shared" si="9"/>
        <v>950</v>
      </c>
    </row>
    <row r="120" spans="1:8">
      <c r="A120" s="87" t="s">
        <v>894</v>
      </c>
      <c r="B120" s="97" t="s">
        <v>400</v>
      </c>
      <c r="C120" s="5" t="s">
        <v>401</v>
      </c>
      <c r="D120" s="6">
        <v>1249</v>
      </c>
      <c r="E120" s="262">
        <f t="shared" si="11"/>
        <v>1532</v>
      </c>
      <c r="F120" s="6">
        <v>1459</v>
      </c>
      <c r="G120" s="6">
        <v>77</v>
      </c>
      <c r="H120" s="26">
        <f t="shared" si="9"/>
        <v>1326</v>
      </c>
    </row>
    <row r="121" spans="1:8">
      <c r="A121" s="87" t="s">
        <v>895</v>
      </c>
      <c r="B121" s="97" t="s">
        <v>402</v>
      </c>
      <c r="C121" s="5" t="s">
        <v>403</v>
      </c>
      <c r="D121" s="6">
        <v>1723</v>
      </c>
      <c r="E121" s="262">
        <f t="shared" si="11"/>
        <v>2156</v>
      </c>
      <c r="F121" s="6">
        <v>2053</v>
      </c>
      <c r="G121" s="6">
        <v>143</v>
      </c>
      <c r="H121" s="26">
        <f t="shared" si="9"/>
        <v>1866</v>
      </c>
    </row>
    <row r="122" spans="1:8">
      <c r="A122" s="87" t="s">
        <v>896</v>
      </c>
      <c r="B122" s="97" t="s">
        <v>404</v>
      </c>
      <c r="C122" s="5" t="s">
        <v>405</v>
      </c>
      <c r="D122" s="6">
        <v>691</v>
      </c>
      <c r="E122" s="262">
        <f t="shared" si="11"/>
        <v>957</v>
      </c>
      <c r="F122" s="6">
        <v>911</v>
      </c>
      <c r="G122" s="6">
        <v>137</v>
      </c>
      <c r="H122" s="26">
        <f t="shared" si="9"/>
        <v>828</v>
      </c>
    </row>
    <row r="123" spans="1:8">
      <c r="A123" s="87" t="s">
        <v>897</v>
      </c>
      <c r="B123" s="97" t="s">
        <v>406</v>
      </c>
      <c r="C123" s="5" t="s">
        <v>407</v>
      </c>
      <c r="D123" s="6">
        <v>378</v>
      </c>
      <c r="E123" s="262">
        <f t="shared" si="11"/>
        <v>526</v>
      </c>
      <c r="F123" s="6">
        <v>501</v>
      </c>
      <c r="G123" s="6">
        <v>77</v>
      </c>
      <c r="H123" s="26">
        <f t="shared" si="9"/>
        <v>455</v>
      </c>
    </row>
    <row r="124" spans="1:8">
      <c r="A124" s="87" t="s">
        <v>898</v>
      </c>
      <c r="B124" s="97" t="s">
        <v>408</v>
      </c>
      <c r="C124" s="5" t="s">
        <v>409</v>
      </c>
      <c r="D124" s="6">
        <v>691</v>
      </c>
      <c r="E124" s="262">
        <f t="shared" si="11"/>
        <v>957</v>
      </c>
      <c r="F124" s="6">
        <v>911</v>
      </c>
      <c r="G124" s="6">
        <v>137</v>
      </c>
      <c r="H124" s="26">
        <f t="shared" si="9"/>
        <v>828</v>
      </c>
    </row>
    <row r="125" spans="1:8" ht="15" thickBot="1">
      <c r="A125" s="87" t="s">
        <v>899</v>
      </c>
      <c r="B125" s="97" t="s">
        <v>410</v>
      </c>
      <c r="C125" s="5" t="s">
        <v>411</v>
      </c>
      <c r="D125" s="6">
        <v>378</v>
      </c>
      <c r="E125" s="262">
        <f t="shared" si="11"/>
        <v>526</v>
      </c>
      <c r="F125" s="6">
        <v>501</v>
      </c>
      <c r="G125" s="6">
        <v>77</v>
      </c>
      <c r="H125" s="26">
        <f t="shared" si="9"/>
        <v>455</v>
      </c>
    </row>
    <row r="126" spans="1:8" s="132" customFormat="1" ht="31.5" customHeight="1">
      <c r="A126" s="136" t="s">
        <v>900</v>
      </c>
      <c r="B126" s="349" t="s">
        <v>412</v>
      </c>
      <c r="C126" s="349"/>
      <c r="D126" s="349"/>
      <c r="E126" s="349"/>
      <c r="F126" s="349"/>
      <c r="G126" s="349"/>
      <c r="H126" s="350"/>
    </row>
    <row r="127" spans="1:8">
      <c r="A127" s="87" t="s">
        <v>901</v>
      </c>
      <c r="B127" s="53" t="s">
        <v>435</v>
      </c>
      <c r="C127" s="11" t="s">
        <v>436</v>
      </c>
      <c r="D127" s="8">
        <v>205</v>
      </c>
      <c r="E127" s="262">
        <f t="shared" si="11"/>
        <v>242</v>
      </c>
      <c r="F127" s="8">
        <v>230</v>
      </c>
      <c r="G127" s="8">
        <v>25</v>
      </c>
      <c r="H127" s="130">
        <f t="shared" ref="H127:H132" si="12">D127+G127</f>
        <v>230</v>
      </c>
    </row>
    <row r="128" spans="1:8" ht="28.8">
      <c r="A128" s="87" t="s">
        <v>902</v>
      </c>
      <c r="B128" s="53" t="s">
        <v>437</v>
      </c>
      <c r="C128" s="11" t="s">
        <v>438</v>
      </c>
      <c r="D128" s="8">
        <v>205</v>
      </c>
      <c r="E128" s="262">
        <f t="shared" si="11"/>
        <v>242</v>
      </c>
      <c r="F128" s="130">
        <v>230</v>
      </c>
      <c r="G128" s="8">
        <v>25</v>
      </c>
      <c r="H128" s="130">
        <f t="shared" si="12"/>
        <v>230</v>
      </c>
    </row>
    <row r="129" spans="1:8">
      <c r="A129" s="137" t="s">
        <v>903</v>
      </c>
      <c r="B129" s="53" t="s">
        <v>439</v>
      </c>
      <c r="C129" s="11" t="s">
        <v>440</v>
      </c>
      <c r="D129" s="44">
        <v>1257</v>
      </c>
      <c r="E129" s="262">
        <f t="shared" si="11"/>
        <v>1463</v>
      </c>
      <c r="F129" s="130">
        <v>1393</v>
      </c>
      <c r="G129" s="8">
        <v>136</v>
      </c>
      <c r="H129" s="130">
        <f t="shared" si="12"/>
        <v>1393</v>
      </c>
    </row>
    <row r="130" spans="1:8" ht="18" customHeight="1">
      <c r="A130" s="87" t="s">
        <v>904</v>
      </c>
      <c r="B130" s="53" t="s">
        <v>163</v>
      </c>
      <c r="C130" s="11" t="s">
        <v>441</v>
      </c>
      <c r="D130" s="8">
        <v>417</v>
      </c>
      <c r="E130" s="262">
        <f t="shared" si="11"/>
        <v>489</v>
      </c>
      <c r="F130" s="130">
        <v>466</v>
      </c>
      <c r="G130" s="8">
        <v>49</v>
      </c>
      <c r="H130" s="130">
        <f t="shared" si="12"/>
        <v>466</v>
      </c>
    </row>
    <row r="131" spans="1:8" ht="30">
      <c r="A131" s="87" t="s">
        <v>905</v>
      </c>
      <c r="B131" s="53" t="s">
        <v>442</v>
      </c>
      <c r="C131" s="11" t="s">
        <v>443</v>
      </c>
      <c r="D131" s="8">
        <v>609</v>
      </c>
      <c r="E131" s="262">
        <f t="shared" si="11"/>
        <v>699</v>
      </c>
      <c r="F131" s="130">
        <v>666</v>
      </c>
      <c r="G131" s="8">
        <v>57</v>
      </c>
      <c r="H131" s="130">
        <f t="shared" si="12"/>
        <v>666</v>
      </c>
    </row>
    <row r="132" spans="1:8" ht="15.6">
      <c r="A132" s="87" t="s">
        <v>906</v>
      </c>
      <c r="B132" s="53" t="s">
        <v>444</v>
      </c>
      <c r="C132" s="11" t="s">
        <v>445</v>
      </c>
      <c r="D132" s="8">
        <v>997</v>
      </c>
      <c r="E132" s="262">
        <f t="shared" si="11"/>
        <v>1157</v>
      </c>
      <c r="F132" s="130">
        <v>1102</v>
      </c>
      <c r="G132" s="8">
        <v>105</v>
      </c>
      <c r="H132" s="130">
        <f t="shared" si="12"/>
        <v>1102</v>
      </c>
    </row>
    <row r="133" spans="1:8" ht="28.8">
      <c r="A133" s="260" t="s">
        <v>1450</v>
      </c>
      <c r="B133" s="53" t="s">
        <v>446</v>
      </c>
      <c r="C133" s="11" t="s">
        <v>1449</v>
      </c>
      <c r="D133" s="8">
        <v>2246</v>
      </c>
      <c r="E133" s="262">
        <f t="shared" si="11"/>
        <v>3161</v>
      </c>
      <c r="F133" s="8">
        <v>3010</v>
      </c>
      <c r="G133" s="130">
        <f>D133+F133</f>
        <v>5256</v>
      </c>
      <c r="H133" s="130"/>
    </row>
    <row r="134" spans="1:8">
      <c r="A134" s="87" t="s">
        <v>907</v>
      </c>
      <c r="B134" s="53" t="s">
        <v>446</v>
      </c>
      <c r="C134" s="11" t="s">
        <v>1445</v>
      </c>
      <c r="D134" s="8">
        <v>2246</v>
      </c>
      <c r="E134" s="262">
        <f t="shared" si="11"/>
        <v>1899</v>
      </c>
      <c r="F134" s="130">
        <v>1809</v>
      </c>
      <c r="G134" s="8">
        <v>59</v>
      </c>
      <c r="H134" s="130">
        <f>D134+G134</f>
        <v>2305</v>
      </c>
    </row>
    <row r="135" spans="1:8">
      <c r="A135" s="87" t="s">
        <v>908</v>
      </c>
      <c r="B135" s="53" t="s">
        <v>446</v>
      </c>
      <c r="C135" s="11" t="s">
        <v>447</v>
      </c>
      <c r="D135" s="8">
        <v>1750</v>
      </c>
      <c r="E135" s="262">
        <f t="shared" si="11"/>
        <v>1899</v>
      </c>
      <c r="F135" s="130">
        <v>1809</v>
      </c>
      <c r="G135" s="8">
        <v>59</v>
      </c>
      <c r="H135" s="130">
        <f>D135+G135</f>
        <v>1809</v>
      </c>
    </row>
    <row r="136" spans="1:8">
      <c r="A136" s="87" t="s">
        <v>909</v>
      </c>
      <c r="B136" s="172" t="s">
        <v>1402</v>
      </c>
      <c r="C136" s="11" t="s">
        <v>1403</v>
      </c>
      <c r="D136" s="173"/>
      <c r="E136" s="262">
        <f t="shared" si="11"/>
        <v>2354</v>
      </c>
      <c r="F136" s="174">
        <v>2242</v>
      </c>
      <c r="G136" s="173"/>
      <c r="H136" s="175"/>
    </row>
    <row r="137" spans="1:8" ht="42" customHeight="1">
      <c r="A137" s="87"/>
      <c r="B137" s="347" t="s">
        <v>413</v>
      </c>
      <c r="C137" s="347"/>
      <c r="D137" s="347"/>
      <c r="E137" s="347"/>
      <c r="F137" s="347"/>
      <c r="G137" s="347"/>
      <c r="H137" s="348"/>
    </row>
    <row r="138" spans="1:8" ht="14.55" customHeight="1">
      <c r="A138" s="137" t="s">
        <v>910</v>
      </c>
      <c r="B138" s="96" t="s">
        <v>208</v>
      </c>
      <c r="C138" s="32" t="s">
        <v>414</v>
      </c>
      <c r="D138" s="60">
        <v>1664</v>
      </c>
      <c r="E138" s="262">
        <f t="shared" si="11"/>
        <v>2056</v>
      </c>
      <c r="F138" s="8">
        <f t="shared" ref="F138:F142" si="13">H138*1.1</f>
        <v>1958.0000000000002</v>
      </c>
      <c r="G138" s="60">
        <v>116</v>
      </c>
      <c r="H138" s="94">
        <f t="shared" ref="H138:H152" si="14">D138+G138</f>
        <v>1780</v>
      </c>
    </row>
    <row r="139" spans="1:8">
      <c r="A139" s="137" t="s">
        <v>911</v>
      </c>
      <c r="B139" s="96" t="s">
        <v>415</v>
      </c>
      <c r="C139" s="32" t="s">
        <v>416</v>
      </c>
      <c r="D139" s="60">
        <v>1501</v>
      </c>
      <c r="E139" s="262">
        <f t="shared" si="11"/>
        <v>1958</v>
      </c>
      <c r="F139" s="8">
        <v>1865</v>
      </c>
      <c r="G139" s="60">
        <v>194</v>
      </c>
      <c r="H139" s="94">
        <f t="shared" si="14"/>
        <v>1695</v>
      </c>
    </row>
    <row r="140" spans="1:8">
      <c r="A140" s="87" t="s">
        <v>912</v>
      </c>
      <c r="B140" s="96" t="s">
        <v>417</v>
      </c>
      <c r="C140" s="32" t="s">
        <v>418</v>
      </c>
      <c r="D140" s="60">
        <v>2141</v>
      </c>
      <c r="E140" s="262">
        <f t="shared" si="11"/>
        <v>2851</v>
      </c>
      <c r="F140" s="8">
        <v>2715</v>
      </c>
      <c r="G140" s="60">
        <v>327</v>
      </c>
      <c r="H140" s="94">
        <f t="shared" si="14"/>
        <v>2468</v>
      </c>
    </row>
    <row r="141" spans="1:8" ht="18" customHeight="1">
      <c r="A141" s="87" t="s">
        <v>913</v>
      </c>
      <c r="B141" s="96" t="s">
        <v>419</v>
      </c>
      <c r="C141" s="32" t="s">
        <v>420</v>
      </c>
      <c r="D141" s="60">
        <v>3170</v>
      </c>
      <c r="E141" s="262">
        <f t="shared" si="11"/>
        <v>4039</v>
      </c>
      <c r="F141" s="8">
        <v>3847</v>
      </c>
      <c r="G141" s="60">
        <v>327</v>
      </c>
      <c r="H141" s="94">
        <f t="shared" si="14"/>
        <v>3497</v>
      </c>
    </row>
    <row r="142" spans="1:8">
      <c r="A142" s="87" t="s">
        <v>914</v>
      </c>
      <c r="B142" s="97"/>
      <c r="C142" s="41" t="s">
        <v>313</v>
      </c>
      <c r="D142" s="40">
        <v>1332</v>
      </c>
      <c r="E142" s="262">
        <f t="shared" si="11"/>
        <v>1733</v>
      </c>
      <c r="F142" s="8">
        <f t="shared" si="13"/>
        <v>1650.0000000000002</v>
      </c>
      <c r="G142" s="40">
        <v>168</v>
      </c>
      <c r="H142" s="26">
        <f t="shared" si="14"/>
        <v>1500</v>
      </c>
    </row>
    <row r="143" spans="1:8" ht="28.8">
      <c r="A143" s="87" t="s">
        <v>915</v>
      </c>
      <c r="B143" s="96" t="s">
        <v>421</v>
      </c>
      <c r="C143" s="32" t="s">
        <v>422</v>
      </c>
      <c r="D143" s="60">
        <v>513</v>
      </c>
      <c r="E143" s="262">
        <f t="shared" si="11"/>
        <v>592</v>
      </c>
      <c r="F143" s="8">
        <v>564</v>
      </c>
      <c r="G143" s="60"/>
      <c r="H143" s="94">
        <f t="shared" si="14"/>
        <v>513</v>
      </c>
    </row>
    <row r="144" spans="1:8" ht="16.95" customHeight="1">
      <c r="A144" s="87" t="s">
        <v>916</v>
      </c>
      <c r="B144" s="96" t="s">
        <v>423</v>
      </c>
      <c r="C144" s="32" t="s">
        <v>424</v>
      </c>
      <c r="D144" s="60">
        <v>513</v>
      </c>
      <c r="E144" s="262">
        <f t="shared" si="11"/>
        <v>592</v>
      </c>
      <c r="F144" s="8">
        <v>564</v>
      </c>
      <c r="G144" s="60"/>
      <c r="H144" s="94">
        <f t="shared" si="14"/>
        <v>513</v>
      </c>
    </row>
    <row r="145" spans="1:8">
      <c r="A145" s="87" t="s">
        <v>917</v>
      </c>
      <c r="B145" s="96" t="s">
        <v>425</v>
      </c>
      <c r="C145" s="32" t="s">
        <v>426</v>
      </c>
      <c r="D145" s="60">
        <v>513</v>
      </c>
      <c r="E145" s="262">
        <f t="shared" si="11"/>
        <v>592</v>
      </c>
      <c r="F145" s="8">
        <v>564</v>
      </c>
      <c r="G145" s="60"/>
      <c r="H145" s="94">
        <f t="shared" si="14"/>
        <v>513</v>
      </c>
    </row>
    <row r="146" spans="1:8">
      <c r="A146" s="87" t="s">
        <v>918</v>
      </c>
      <c r="B146" s="96" t="s">
        <v>425</v>
      </c>
      <c r="C146" s="32" t="s">
        <v>427</v>
      </c>
      <c r="D146" s="60">
        <v>513</v>
      </c>
      <c r="E146" s="262">
        <f t="shared" si="11"/>
        <v>592</v>
      </c>
      <c r="F146" s="8">
        <v>564</v>
      </c>
      <c r="G146" s="60"/>
      <c r="H146" s="94">
        <f t="shared" si="14"/>
        <v>513</v>
      </c>
    </row>
    <row r="147" spans="1:8" ht="28.8">
      <c r="A147" s="87" t="s">
        <v>919</v>
      </c>
      <c r="B147" s="96"/>
      <c r="C147" s="32" t="s">
        <v>428</v>
      </c>
      <c r="D147" s="60">
        <v>640</v>
      </c>
      <c r="E147" s="262">
        <f t="shared" si="11"/>
        <v>827</v>
      </c>
      <c r="F147" s="8">
        <v>788</v>
      </c>
      <c r="G147" s="60">
        <v>76</v>
      </c>
      <c r="H147" s="94">
        <f t="shared" si="14"/>
        <v>716</v>
      </c>
    </row>
    <row r="148" spans="1:8">
      <c r="A148" s="87" t="s">
        <v>920</v>
      </c>
      <c r="B148" s="96" t="s">
        <v>429</v>
      </c>
      <c r="C148" s="32" t="s">
        <v>430</v>
      </c>
      <c r="D148" s="60">
        <v>640</v>
      </c>
      <c r="E148" s="262">
        <f t="shared" si="11"/>
        <v>827</v>
      </c>
      <c r="F148" s="8">
        <v>788</v>
      </c>
      <c r="G148" s="60">
        <v>76</v>
      </c>
      <c r="H148" s="94">
        <f t="shared" si="14"/>
        <v>716</v>
      </c>
    </row>
    <row r="149" spans="1:8">
      <c r="A149" s="87" t="s">
        <v>921</v>
      </c>
      <c r="B149" s="96" t="s">
        <v>429</v>
      </c>
      <c r="C149" s="32" t="s">
        <v>431</v>
      </c>
      <c r="D149" s="60">
        <v>640</v>
      </c>
      <c r="E149" s="262">
        <f t="shared" si="11"/>
        <v>827</v>
      </c>
      <c r="F149" s="8">
        <v>788</v>
      </c>
      <c r="G149" s="60">
        <v>76</v>
      </c>
      <c r="H149" s="94">
        <f t="shared" si="14"/>
        <v>716</v>
      </c>
    </row>
    <row r="150" spans="1:8" ht="58.8">
      <c r="A150" s="87" t="s">
        <v>922</v>
      </c>
      <c r="B150" s="100" t="s">
        <v>432</v>
      </c>
      <c r="C150" s="32" t="s">
        <v>433</v>
      </c>
      <c r="D150" s="60">
        <v>1936</v>
      </c>
      <c r="E150" s="262">
        <f t="shared" si="11"/>
        <v>3094</v>
      </c>
      <c r="F150" s="8">
        <v>2947</v>
      </c>
      <c r="G150" s="60">
        <v>743</v>
      </c>
      <c r="H150" s="94">
        <f t="shared" si="14"/>
        <v>2679</v>
      </c>
    </row>
    <row r="151" spans="1:8" ht="74.400000000000006">
      <c r="A151" s="87" t="s">
        <v>923</v>
      </c>
      <c r="B151" s="100" t="s">
        <v>432</v>
      </c>
      <c r="C151" s="32" t="s">
        <v>1404</v>
      </c>
      <c r="D151" s="60">
        <v>1936</v>
      </c>
      <c r="E151" s="262">
        <f t="shared" si="11"/>
        <v>3094</v>
      </c>
      <c r="F151" s="8">
        <v>2947</v>
      </c>
      <c r="G151" s="60">
        <v>743</v>
      </c>
      <c r="H151" s="94">
        <f t="shared" si="14"/>
        <v>2679</v>
      </c>
    </row>
    <row r="152" spans="1:8" ht="15" thickBot="1">
      <c r="A152" s="88" t="s">
        <v>924</v>
      </c>
      <c r="B152" s="145"/>
      <c r="C152" s="146" t="s">
        <v>434</v>
      </c>
      <c r="D152" s="147">
        <v>582</v>
      </c>
      <c r="E152" s="262">
        <f t="shared" si="11"/>
        <v>760</v>
      </c>
      <c r="F152" s="8">
        <v>724</v>
      </c>
      <c r="G152" s="147">
        <v>76</v>
      </c>
      <c r="H152" s="148">
        <f t="shared" si="14"/>
        <v>658</v>
      </c>
    </row>
    <row r="153" spans="1:8" s="132" customFormat="1" ht="32.549999999999997" customHeight="1">
      <c r="A153" s="136" t="s">
        <v>925</v>
      </c>
      <c r="B153" s="149"/>
      <c r="C153" s="150" t="s">
        <v>651</v>
      </c>
      <c r="D153" s="151"/>
      <c r="E153" s="171"/>
      <c r="F153" s="171"/>
      <c r="G153" s="152"/>
      <c r="H153" s="153"/>
    </row>
    <row r="154" spans="1:8" ht="16.05" customHeight="1">
      <c r="A154" s="87" t="s">
        <v>926</v>
      </c>
      <c r="B154" s="53" t="s">
        <v>652</v>
      </c>
      <c r="C154" s="7" t="s">
        <v>653</v>
      </c>
      <c r="D154" s="8">
        <v>209</v>
      </c>
      <c r="E154" s="262">
        <f t="shared" si="11"/>
        <v>253</v>
      </c>
      <c r="F154" s="8">
        <v>241</v>
      </c>
      <c r="G154" s="8">
        <v>10</v>
      </c>
      <c r="H154" s="154">
        <f t="shared" ref="H154:H185" si="15">D154+G154</f>
        <v>219</v>
      </c>
    </row>
    <row r="155" spans="1:8" ht="27" customHeight="1">
      <c r="A155" s="87" t="s">
        <v>927</v>
      </c>
      <c r="B155" s="53" t="s">
        <v>654</v>
      </c>
      <c r="C155" s="7" t="s">
        <v>655</v>
      </c>
      <c r="D155" s="8">
        <v>204</v>
      </c>
      <c r="E155" s="262">
        <f t="shared" si="11"/>
        <v>254</v>
      </c>
      <c r="F155" s="8">
        <f t="shared" ref="F155:F213" si="16">H155*1.1</f>
        <v>242.00000000000003</v>
      </c>
      <c r="G155" s="8">
        <v>16</v>
      </c>
      <c r="H155" s="154">
        <f t="shared" si="15"/>
        <v>220</v>
      </c>
    </row>
    <row r="156" spans="1:8" ht="16.05" customHeight="1">
      <c r="A156" s="137" t="s">
        <v>928</v>
      </c>
      <c r="B156" s="53" t="s">
        <v>656</v>
      </c>
      <c r="C156" s="7" t="s">
        <v>657</v>
      </c>
      <c r="D156" s="8">
        <v>173</v>
      </c>
      <c r="E156" s="262">
        <f t="shared" si="11"/>
        <v>211</v>
      </c>
      <c r="F156" s="8">
        <v>201</v>
      </c>
      <c r="G156" s="8">
        <v>10</v>
      </c>
      <c r="H156" s="154">
        <f t="shared" si="15"/>
        <v>183</v>
      </c>
    </row>
    <row r="157" spans="1:8" ht="26.55" customHeight="1">
      <c r="A157" s="87" t="s">
        <v>929</v>
      </c>
      <c r="B157" s="53" t="s">
        <v>658</v>
      </c>
      <c r="C157" s="7" t="s">
        <v>659</v>
      </c>
      <c r="D157" s="8">
        <v>154</v>
      </c>
      <c r="E157" s="262">
        <f t="shared" si="11"/>
        <v>189</v>
      </c>
      <c r="F157" s="8">
        <v>180</v>
      </c>
      <c r="G157" s="8">
        <v>10</v>
      </c>
      <c r="H157" s="154">
        <f t="shared" si="15"/>
        <v>164</v>
      </c>
    </row>
    <row r="158" spans="1:8" ht="16.05" customHeight="1">
      <c r="A158" s="87" t="s">
        <v>930</v>
      </c>
      <c r="B158" s="53" t="s">
        <v>660</v>
      </c>
      <c r="C158" s="7" t="s">
        <v>661</v>
      </c>
      <c r="D158" s="8">
        <v>173</v>
      </c>
      <c r="E158" s="262">
        <f t="shared" si="11"/>
        <v>211</v>
      </c>
      <c r="F158" s="8">
        <v>201</v>
      </c>
      <c r="G158" s="8">
        <v>10</v>
      </c>
      <c r="H158" s="154">
        <f t="shared" si="15"/>
        <v>183</v>
      </c>
    </row>
    <row r="159" spans="1:8" ht="16.05" customHeight="1">
      <c r="A159" s="87" t="s">
        <v>931</v>
      </c>
      <c r="B159" s="53" t="s">
        <v>662</v>
      </c>
      <c r="C159" s="7" t="s">
        <v>663</v>
      </c>
      <c r="D159" s="8">
        <v>193</v>
      </c>
      <c r="E159" s="262">
        <f t="shared" si="11"/>
        <v>234</v>
      </c>
      <c r="F159" s="8">
        <v>223</v>
      </c>
      <c r="G159" s="8">
        <v>10</v>
      </c>
      <c r="H159" s="154">
        <f t="shared" si="15"/>
        <v>203</v>
      </c>
    </row>
    <row r="160" spans="1:8" ht="16.05" customHeight="1">
      <c r="A160" s="87" t="s">
        <v>932</v>
      </c>
      <c r="B160" s="53" t="s">
        <v>664</v>
      </c>
      <c r="C160" s="7" t="s">
        <v>665</v>
      </c>
      <c r="D160" s="8">
        <v>189</v>
      </c>
      <c r="E160" s="262">
        <f t="shared" si="11"/>
        <v>230</v>
      </c>
      <c r="F160" s="8">
        <v>219</v>
      </c>
      <c r="G160" s="8">
        <v>10</v>
      </c>
      <c r="H160" s="154">
        <f t="shared" si="15"/>
        <v>199</v>
      </c>
    </row>
    <row r="161" spans="1:8" ht="16.05" customHeight="1">
      <c r="A161" s="87" t="s">
        <v>933</v>
      </c>
      <c r="B161" s="53" t="s">
        <v>666</v>
      </c>
      <c r="C161" s="7" t="s">
        <v>667</v>
      </c>
      <c r="D161" s="8">
        <v>282</v>
      </c>
      <c r="E161" s="262">
        <f t="shared" si="11"/>
        <v>337</v>
      </c>
      <c r="F161" s="8">
        <v>321</v>
      </c>
      <c r="G161" s="8">
        <v>10</v>
      </c>
      <c r="H161" s="154">
        <f t="shared" si="15"/>
        <v>292</v>
      </c>
    </row>
    <row r="162" spans="1:8" ht="16.05" customHeight="1">
      <c r="A162" s="87" t="s">
        <v>934</v>
      </c>
      <c r="B162" s="53" t="s">
        <v>668</v>
      </c>
      <c r="C162" s="7" t="s">
        <v>669</v>
      </c>
      <c r="D162" s="8">
        <v>184</v>
      </c>
      <c r="E162" s="262">
        <f t="shared" si="11"/>
        <v>224</v>
      </c>
      <c r="F162" s="8">
        <v>213</v>
      </c>
      <c r="G162" s="8">
        <v>10</v>
      </c>
      <c r="H162" s="154">
        <f t="shared" si="15"/>
        <v>194</v>
      </c>
    </row>
    <row r="163" spans="1:8" ht="16.05" customHeight="1">
      <c r="A163" s="87" t="s">
        <v>935</v>
      </c>
      <c r="B163" s="53" t="s">
        <v>670</v>
      </c>
      <c r="C163" s="7" t="s">
        <v>671</v>
      </c>
      <c r="D163" s="8">
        <v>185</v>
      </c>
      <c r="E163" s="262">
        <f t="shared" si="11"/>
        <v>226</v>
      </c>
      <c r="F163" s="8">
        <v>215</v>
      </c>
      <c r="G163" s="8">
        <v>10</v>
      </c>
      <c r="H163" s="154">
        <f t="shared" si="15"/>
        <v>195</v>
      </c>
    </row>
    <row r="164" spans="1:8" ht="28.5" customHeight="1">
      <c r="A164" s="87" t="s">
        <v>936</v>
      </c>
      <c r="B164" s="53" t="s">
        <v>672</v>
      </c>
      <c r="C164" s="7" t="s">
        <v>673</v>
      </c>
      <c r="D164" s="8">
        <v>200</v>
      </c>
      <c r="E164" s="262">
        <f t="shared" si="11"/>
        <v>243</v>
      </c>
      <c r="F164" s="8">
        <f t="shared" si="16"/>
        <v>231.00000000000003</v>
      </c>
      <c r="G164" s="8">
        <v>10</v>
      </c>
      <c r="H164" s="154">
        <f t="shared" si="15"/>
        <v>210</v>
      </c>
    </row>
    <row r="165" spans="1:8" ht="16.05" customHeight="1">
      <c r="A165" s="87" t="s">
        <v>937</v>
      </c>
      <c r="B165" s="53" t="s">
        <v>674</v>
      </c>
      <c r="C165" s="7" t="s">
        <v>675</v>
      </c>
      <c r="D165" s="8">
        <v>251</v>
      </c>
      <c r="E165" s="262">
        <f t="shared" si="11"/>
        <v>308</v>
      </c>
      <c r="F165" s="8">
        <v>293</v>
      </c>
      <c r="G165" s="8">
        <v>15</v>
      </c>
      <c r="H165" s="154">
        <f t="shared" si="15"/>
        <v>266</v>
      </c>
    </row>
    <row r="166" spans="1:8" ht="16.05" customHeight="1">
      <c r="A166" s="87" t="s">
        <v>938</v>
      </c>
      <c r="B166" s="53" t="s">
        <v>676</v>
      </c>
      <c r="C166" s="7" t="s">
        <v>677</v>
      </c>
      <c r="D166" s="9">
        <v>148</v>
      </c>
      <c r="E166" s="262">
        <f t="shared" si="11"/>
        <v>189</v>
      </c>
      <c r="F166" s="8">
        <v>180</v>
      </c>
      <c r="G166" s="155">
        <v>16</v>
      </c>
      <c r="H166" s="154">
        <f t="shared" si="15"/>
        <v>164</v>
      </c>
    </row>
    <row r="167" spans="1:8" ht="16.05" customHeight="1">
      <c r="A167" s="87" t="s">
        <v>939</v>
      </c>
      <c r="B167" s="53" t="s">
        <v>678</v>
      </c>
      <c r="C167" s="7" t="s">
        <v>679</v>
      </c>
      <c r="D167" s="8">
        <v>205</v>
      </c>
      <c r="E167" s="262">
        <f t="shared" si="11"/>
        <v>255</v>
      </c>
      <c r="F167" s="8">
        <v>243</v>
      </c>
      <c r="G167" s="8">
        <v>16</v>
      </c>
      <c r="H167" s="154">
        <f t="shared" si="15"/>
        <v>221</v>
      </c>
    </row>
    <row r="168" spans="1:8" ht="30" customHeight="1">
      <c r="A168" s="87" t="s">
        <v>940</v>
      </c>
      <c r="B168" s="53" t="s">
        <v>680</v>
      </c>
      <c r="C168" s="7" t="s">
        <v>681</v>
      </c>
      <c r="D168" s="8">
        <v>171</v>
      </c>
      <c r="E168" s="262">
        <f t="shared" si="11"/>
        <v>209</v>
      </c>
      <c r="F168" s="8">
        <v>199</v>
      </c>
      <c r="G168" s="8">
        <v>10</v>
      </c>
      <c r="H168" s="154">
        <f t="shared" si="15"/>
        <v>181</v>
      </c>
    </row>
    <row r="169" spans="1:8" ht="16.05" customHeight="1">
      <c r="A169" s="87" t="s">
        <v>941</v>
      </c>
      <c r="B169" s="53" t="s">
        <v>682</v>
      </c>
      <c r="C169" s="7" t="s">
        <v>683</v>
      </c>
      <c r="D169" s="8">
        <v>187</v>
      </c>
      <c r="E169" s="262">
        <f t="shared" si="11"/>
        <v>227</v>
      </c>
      <c r="F169" s="8">
        <v>216</v>
      </c>
      <c r="G169" s="8">
        <v>9</v>
      </c>
      <c r="H169" s="154">
        <f t="shared" si="15"/>
        <v>196</v>
      </c>
    </row>
    <row r="170" spans="1:8" ht="16.05" customHeight="1">
      <c r="A170" s="87" t="s">
        <v>942</v>
      </c>
      <c r="B170" s="53" t="s">
        <v>684</v>
      </c>
      <c r="C170" s="7" t="s">
        <v>685</v>
      </c>
      <c r="D170" s="8">
        <v>187</v>
      </c>
      <c r="E170" s="262">
        <f t="shared" si="11"/>
        <v>227</v>
      </c>
      <c r="F170" s="8">
        <v>216</v>
      </c>
      <c r="G170" s="8">
        <v>9</v>
      </c>
      <c r="H170" s="154">
        <f t="shared" si="15"/>
        <v>196</v>
      </c>
    </row>
    <row r="171" spans="1:8" ht="16.05" customHeight="1">
      <c r="A171" s="87" t="s">
        <v>943</v>
      </c>
      <c r="B171" s="53" t="s">
        <v>686</v>
      </c>
      <c r="C171" s="7" t="s">
        <v>687</v>
      </c>
      <c r="D171" s="8">
        <v>193</v>
      </c>
      <c r="E171" s="262">
        <f t="shared" si="11"/>
        <v>234</v>
      </c>
      <c r="F171" s="8">
        <v>223</v>
      </c>
      <c r="G171" s="8">
        <v>10</v>
      </c>
      <c r="H171" s="154">
        <f t="shared" si="15"/>
        <v>203</v>
      </c>
    </row>
    <row r="172" spans="1:8" ht="16.05" customHeight="1">
      <c r="A172" s="87" t="s">
        <v>944</v>
      </c>
      <c r="B172" s="53" t="s">
        <v>688</v>
      </c>
      <c r="C172" s="7" t="s">
        <v>689</v>
      </c>
      <c r="D172" s="8">
        <v>197</v>
      </c>
      <c r="E172" s="262">
        <f t="shared" si="11"/>
        <v>239</v>
      </c>
      <c r="F172" s="8">
        <v>228</v>
      </c>
      <c r="G172" s="8">
        <v>10</v>
      </c>
      <c r="H172" s="154">
        <f t="shared" si="15"/>
        <v>207</v>
      </c>
    </row>
    <row r="173" spans="1:8" ht="16.05" customHeight="1">
      <c r="A173" s="87" t="s">
        <v>945</v>
      </c>
      <c r="B173" s="53" t="s">
        <v>690</v>
      </c>
      <c r="C173" s="7" t="s">
        <v>691</v>
      </c>
      <c r="D173" s="8">
        <v>187</v>
      </c>
      <c r="E173" s="262">
        <f t="shared" si="11"/>
        <v>227</v>
      </c>
      <c r="F173" s="8">
        <v>216</v>
      </c>
      <c r="G173" s="8">
        <v>9</v>
      </c>
      <c r="H173" s="154">
        <f t="shared" si="15"/>
        <v>196</v>
      </c>
    </row>
    <row r="174" spans="1:8" ht="16.05" customHeight="1">
      <c r="A174" s="87" t="s">
        <v>946</v>
      </c>
      <c r="B174" s="53" t="s">
        <v>692</v>
      </c>
      <c r="C174" s="7" t="s">
        <v>693</v>
      </c>
      <c r="D174" s="44">
        <v>177</v>
      </c>
      <c r="E174" s="262">
        <f t="shared" si="11"/>
        <v>216</v>
      </c>
      <c r="F174" s="8">
        <v>206</v>
      </c>
      <c r="G174" s="8">
        <v>10</v>
      </c>
      <c r="H174" s="154">
        <f t="shared" si="15"/>
        <v>187</v>
      </c>
    </row>
    <row r="175" spans="1:8" ht="16.05" customHeight="1">
      <c r="A175" s="87" t="s">
        <v>947</v>
      </c>
      <c r="B175" s="53" t="s">
        <v>694</v>
      </c>
      <c r="C175" s="7" t="s">
        <v>695</v>
      </c>
      <c r="D175" s="8">
        <v>192</v>
      </c>
      <c r="E175" s="262">
        <f t="shared" si="11"/>
        <v>233</v>
      </c>
      <c r="F175" s="8">
        <v>222</v>
      </c>
      <c r="G175" s="8">
        <v>10</v>
      </c>
      <c r="H175" s="154">
        <f t="shared" si="15"/>
        <v>202</v>
      </c>
    </row>
    <row r="176" spans="1:8" ht="16.05" customHeight="1">
      <c r="A176" s="87" t="s">
        <v>948</v>
      </c>
      <c r="B176" s="53" t="s">
        <v>696</v>
      </c>
      <c r="C176" s="7" t="s">
        <v>697</v>
      </c>
      <c r="D176" s="9">
        <v>178</v>
      </c>
      <c r="E176" s="262">
        <f t="shared" si="11"/>
        <v>217</v>
      </c>
      <c r="F176" s="8">
        <v>207</v>
      </c>
      <c r="G176" s="50">
        <v>10</v>
      </c>
      <c r="H176" s="154">
        <f t="shared" si="15"/>
        <v>188</v>
      </c>
    </row>
    <row r="177" spans="1:8" ht="16.05" customHeight="1">
      <c r="A177" s="87" t="s">
        <v>949</v>
      </c>
      <c r="B177" s="53" t="s">
        <v>698</v>
      </c>
      <c r="C177" s="7" t="s">
        <v>699</v>
      </c>
      <c r="D177" s="8">
        <v>186</v>
      </c>
      <c r="E177" s="262">
        <f t="shared" ref="E177:E240" si="17">ROUND(F177*$E$6,0)</f>
        <v>227</v>
      </c>
      <c r="F177" s="8">
        <v>216</v>
      </c>
      <c r="G177" s="8">
        <v>10</v>
      </c>
      <c r="H177" s="154">
        <f t="shared" si="15"/>
        <v>196</v>
      </c>
    </row>
    <row r="178" spans="1:8" ht="16.05" customHeight="1">
      <c r="A178" s="87" t="s">
        <v>950</v>
      </c>
      <c r="B178" s="53" t="s">
        <v>700</v>
      </c>
      <c r="C178" s="7" t="s">
        <v>701</v>
      </c>
      <c r="D178" s="8">
        <v>189</v>
      </c>
      <c r="E178" s="262">
        <f t="shared" si="17"/>
        <v>230</v>
      </c>
      <c r="F178" s="8">
        <v>219</v>
      </c>
      <c r="G178" s="8">
        <v>10</v>
      </c>
      <c r="H178" s="154">
        <f t="shared" si="15"/>
        <v>199</v>
      </c>
    </row>
    <row r="179" spans="1:8" ht="16.05" customHeight="1">
      <c r="A179" s="87" t="s">
        <v>951</v>
      </c>
      <c r="B179" s="53" t="s">
        <v>702</v>
      </c>
      <c r="C179" s="7" t="s">
        <v>703</v>
      </c>
      <c r="D179" s="8">
        <v>202</v>
      </c>
      <c r="E179" s="262">
        <f t="shared" si="17"/>
        <v>245</v>
      </c>
      <c r="F179" s="8">
        <v>233</v>
      </c>
      <c r="G179" s="8">
        <v>10</v>
      </c>
      <c r="H179" s="154">
        <f t="shared" si="15"/>
        <v>212</v>
      </c>
    </row>
    <row r="180" spans="1:8" ht="16.05" customHeight="1">
      <c r="A180" s="87" t="s">
        <v>952</v>
      </c>
      <c r="B180" s="53" t="s">
        <v>704</v>
      </c>
      <c r="C180" s="7" t="s">
        <v>705</v>
      </c>
      <c r="D180" s="8">
        <v>197</v>
      </c>
      <c r="E180" s="262">
        <f t="shared" si="17"/>
        <v>239</v>
      </c>
      <c r="F180" s="8">
        <v>228</v>
      </c>
      <c r="G180" s="8">
        <v>10</v>
      </c>
      <c r="H180" s="154">
        <f t="shared" si="15"/>
        <v>207</v>
      </c>
    </row>
    <row r="181" spans="1:8" ht="16.05" customHeight="1">
      <c r="A181" s="87" t="s">
        <v>953</v>
      </c>
      <c r="B181" s="53" t="s">
        <v>706</v>
      </c>
      <c r="C181" s="7" t="s">
        <v>707</v>
      </c>
      <c r="D181" s="8">
        <v>153</v>
      </c>
      <c r="E181" s="262">
        <f t="shared" si="17"/>
        <v>188</v>
      </c>
      <c r="F181" s="8">
        <v>179</v>
      </c>
      <c r="G181" s="8">
        <v>10</v>
      </c>
      <c r="H181" s="154">
        <f t="shared" si="15"/>
        <v>163</v>
      </c>
    </row>
    <row r="182" spans="1:8" ht="16.05" customHeight="1">
      <c r="A182" s="87" t="s">
        <v>954</v>
      </c>
      <c r="B182" s="53" t="s">
        <v>708</v>
      </c>
      <c r="C182" s="7" t="s">
        <v>709</v>
      </c>
      <c r="D182" s="8">
        <v>185</v>
      </c>
      <c r="E182" s="262">
        <f t="shared" si="17"/>
        <v>226</v>
      </c>
      <c r="F182" s="8">
        <v>215</v>
      </c>
      <c r="G182" s="8">
        <v>10</v>
      </c>
      <c r="H182" s="154">
        <f t="shared" si="15"/>
        <v>195</v>
      </c>
    </row>
    <row r="183" spans="1:8" ht="28.05" customHeight="1">
      <c r="A183" s="87" t="s">
        <v>955</v>
      </c>
      <c r="B183" s="53" t="s">
        <v>710</v>
      </c>
      <c r="C183" s="11" t="s">
        <v>1446</v>
      </c>
      <c r="D183" s="8">
        <v>417</v>
      </c>
      <c r="E183" s="262">
        <f t="shared" si="17"/>
        <v>670</v>
      </c>
      <c r="F183" s="8">
        <f t="shared" si="16"/>
        <v>638</v>
      </c>
      <c r="G183" s="8">
        <v>163</v>
      </c>
      <c r="H183" s="154">
        <f t="shared" si="15"/>
        <v>580</v>
      </c>
    </row>
    <row r="184" spans="1:8" ht="26.55" customHeight="1">
      <c r="A184" s="87" t="s">
        <v>956</v>
      </c>
      <c r="B184" s="53" t="s">
        <v>711</v>
      </c>
      <c r="C184" s="7" t="s">
        <v>712</v>
      </c>
      <c r="D184" s="8">
        <v>186</v>
      </c>
      <c r="E184" s="262">
        <f t="shared" si="17"/>
        <v>227</v>
      </c>
      <c r="F184" s="8">
        <v>216</v>
      </c>
      <c r="G184" s="8">
        <v>10</v>
      </c>
      <c r="H184" s="154">
        <f t="shared" si="15"/>
        <v>196</v>
      </c>
    </row>
    <row r="185" spans="1:8" ht="16.05" customHeight="1">
      <c r="A185" s="87" t="s">
        <v>957</v>
      </c>
      <c r="B185" s="53" t="s">
        <v>713</v>
      </c>
      <c r="C185" s="7" t="s">
        <v>714</v>
      </c>
      <c r="D185" s="8">
        <v>113</v>
      </c>
      <c r="E185" s="262">
        <f t="shared" si="17"/>
        <v>147</v>
      </c>
      <c r="F185" s="8">
        <v>140</v>
      </c>
      <c r="G185" s="8">
        <v>14</v>
      </c>
      <c r="H185" s="154">
        <f t="shared" si="15"/>
        <v>127</v>
      </c>
    </row>
    <row r="186" spans="1:8" ht="16.05" customHeight="1">
      <c r="A186" s="87" t="s">
        <v>958</v>
      </c>
      <c r="B186" s="53" t="s">
        <v>715</v>
      </c>
      <c r="C186" s="7" t="s">
        <v>716</v>
      </c>
      <c r="D186" s="8">
        <v>197</v>
      </c>
      <c r="E186" s="262">
        <f t="shared" si="17"/>
        <v>260</v>
      </c>
      <c r="F186" s="8">
        <v>248</v>
      </c>
      <c r="G186" s="8">
        <v>28</v>
      </c>
      <c r="H186" s="154">
        <f t="shared" ref="H186:H217" si="18">D186+G186</f>
        <v>225</v>
      </c>
    </row>
    <row r="187" spans="1:8" ht="16.05" customHeight="1">
      <c r="A187" s="87" t="s">
        <v>959</v>
      </c>
      <c r="B187" s="53" t="s">
        <v>231</v>
      </c>
      <c r="C187" s="7" t="s">
        <v>717</v>
      </c>
      <c r="D187" s="8">
        <v>223</v>
      </c>
      <c r="E187" s="262">
        <f t="shared" si="17"/>
        <v>290</v>
      </c>
      <c r="F187" s="8">
        <v>276</v>
      </c>
      <c r="G187" s="8">
        <v>28</v>
      </c>
      <c r="H187" s="154">
        <f t="shared" si="18"/>
        <v>251</v>
      </c>
    </row>
    <row r="188" spans="1:8" ht="16.05" customHeight="1">
      <c r="A188" s="87" t="s">
        <v>960</v>
      </c>
      <c r="B188" s="53" t="s">
        <v>718</v>
      </c>
      <c r="C188" s="7" t="s">
        <v>719</v>
      </c>
      <c r="D188" s="8">
        <v>184</v>
      </c>
      <c r="E188" s="262">
        <f t="shared" si="17"/>
        <v>224</v>
      </c>
      <c r="F188" s="8">
        <v>213</v>
      </c>
      <c r="G188" s="8">
        <v>10</v>
      </c>
      <c r="H188" s="154">
        <f t="shared" si="18"/>
        <v>194</v>
      </c>
    </row>
    <row r="189" spans="1:8" ht="16.05" customHeight="1">
      <c r="A189" s="87" t="s">
        <v>961</v>
      </c>
      <c r="B189" s="53" t="s">
        <v>720</v>
      </c>
      <c r="C189" s="7" t="s">
        <v>721</v>
      </c>
      <c r="D189" s="8">
        <v>459</v>
      </c>
      <c r="E189" s="262">
        <f t="shared" si="17"/>
        <v>549</v>
      </c>
      <c r="F189" s="8">
        <v>523</v>
      </c>
      <c r="G189" s="8">
        <v>16</v>
      </c>
      <c r="H189" s="154">
        <f t="shared" si="18"/>
        <v>475</v>
      </c>
    </row>
    <row r="190" spans="1:8" ht="16.05" customHeight="1">
      <c r="A190" s="87" t="s">
        <v>962</v>
      </c>
      <c r="B190" s="53" t="s">
        <v>722</v>
      </c>
      <c r="C190" s="7" t="s">
        <v>723</v>
      </c>
      <c r="D190" s="6">
        <v>173</v>
      </c>
      <c r="E190" s="262">
        <f t="shared" si="17"/>
        <v>211</v>
      </c>
      <c r="F190" s="8">
        <v>201</v>
      </c>
      <c r="G190" s="6">
        <v>10</v>
      </c>
      <c r="H190" s="67">
        <f t="shared" si="18"/>
        <v>183</v>
      </c>
    </row>
    <row r="191" spans="1:8" ht="16.05" customHeight="1">
      <c r="A191" s="87" t="s">
        <v>963</v>
      </c>
      <c r="B191" s="53" t="s">
        <v>724</v>
      </c>
      <c r="C191" s="7" t="s">
        <v>725</v>
      </c>
      <c r="D191" s="8">
        <v>238</v>
      </c>
      <c r="E191" s="262">
        <f t="shared" si="17"/>
        <v>287</v>
      </c>
      <c r="F191" s="8">
        <v>273</v>
      </c>
      <c r="G191" s="8">
        <v>10</v>
      </c>
      <c r="H191" s="154">
        <f t="shared" si="18"/>
        <v>248</v>
      </c>
    </row>
    <row r="192" spans="1:8" ht="16.05" customHeight="1">
      <c r="A192" s="87" t="s">
        <v>964</v>
      </c>
      <c r="B192" s="53" t="s">
        <v>726</v>
      </c>
      <c r="C192" s="7" t="s">
        <v>727</v>
      </c>
      <c r="D192" s="8">
        <v>124</v>
      </c>
      <c r="E192" s="262">
        <f t="shared" si="17"/>
        <v>154</v>
      </c>
      <c r="F192" s="8">
        <v>147</v>
      </c>
      <c r="G192" s="8">
        <v>10</v>
      </c>
      <c r="H192" s="154">
        <f t="shared" si="18"/>
        <v>134</v>
      </c>
    </row>
    <row r="193" spans="1:8" ht="16.05" customHeight="1">
      <c r="A193" s="87" t="s">
        <v>965</v>
      </c>
      <c r="B193" s="53" t="s">
        <v>728</v>
      </c>
      <c r="C193" s="7" t="s">
        <v>729</v>
      </c>
      <c r="D193" s="8">
        <v>254</v>
      </c>
      <c r="E193" s="262">
        <f t="shared" si="17"/>
        <v>341</v>
      </c>
      <c r="F193" s="8">
        <v>325</v>
      </c>
      <c r="G193" s="8">
        <v>41</v>
      </c>
      <c r="H193" s="154">
        <f t="shared" si="18"/>
        <v>295</v>
      </c>
    </row>
    <row r="194" spans="1:8" ht="16.05" customHeight="1">
      <c r="A194" s="87" t="s">
        <v>966</v>
      </c>
      <c r="B194" s="53" t="s">
        <v>730</v>
      </c>
      <c r="C194" s="7" t="s">
        <v>731</v>
      </c>
      <c r="D194" s="8">
        <v>113</v>
      </c>
      <c r="E194" s="262">
        <f t="shared" si="17"/>
        <v>147</v>
      </c>
      <c r="F194" s="8">
        <v>140</v>
      </c>
      <c r="G194" s="8">
        <v>14</v>
      </c>
      <c r="H194" s="154">
        <f t="shared" si="18"/>
        <v>127</v>
      </c>
    </row>
    <row r="195" spans="1:8" ht="16.05" customHeight="1">
      <c r="A195" s="87" t="s">
        <v>967</v>
      </c>
      <c r="B195" s="53" t="s">
        <v>732</v>
      </c>
      <c r="C195" s="7" t="s">
        <v>733</v>
      </c>
      <c r="D195" s="8">
        <v>113</v>
      </c>
      <c r="E195" s="262">
        <f t="shared" si="17"/>
        <v>147</v>
      </c>
      <c r="F195" s="8">
        <v>140</v>
      </c>
      <c r="G195" s="8">
        <v>14</v>
      </c>
      <c r="H195" s="154">
        <f t="shared" si="18"/>
        <v>127</v>
      </c>
    </row>
    <row r="196" spans="1:8" ht="16.05" customHeight="1">
      <c r="A196" s="87" t="s">
        <v>968</v>
      </c>
      <c r="B196" s="53" t="s">
        <v>734</v>
      </c>
      <c r="C196" s="7" t="s">
        <v>735</v>
      </c>
      <c r="D196" s="8">
        <v>175</v>
      </c>
      <c r="E196" s="262">
        <f t="shared" si="17"/>
        <v>232</v>
      </c>
      <c r="F196" s="8">
        <v>221</v>
      </c>
      <c r="G196" s="8">
        <v>26</v>
      </c>
      <c r="H196" s="154">
        <f t="shared" si="18"/>
        <v>201</v>
      </c>
    </row>
    <row r="197" spans="1:8" ht="30.45" customHeight="1">
      <c r="A197" s="87" t="s">
        <v>969</v>
      </c>
      <c r="B197" s="102" t="s">
        <v>736</v>
      </c>
      <c r="C197" s="51" t="s">
        <v>737</v>
      </c>
      <c r="D197" s="44">
        <v>307</v>
      </c>
      <c r="E197" s="262">
        <f t="shared" si="17"/>
        <v>638</v>
      </c>
      <c r="F197" s="8">
        <v>608</v>
      </c>
      <c r="G197" s="44">
        <v>246</v>
      </c>
      <c r="H197" s="154">
        <f t="shared" si="18"/>
        <v>553</v>
      </c>
    </row>
    <row r="198" spans="1:8" ht="28.05" customHeight="1">
      <c r="A198" s="87" t="s">
        <v>970</v>
      </c>
      <c r="B198" s="102" t="s">
        <v>736</v>
      </c>
      <c r="C198" s="51" t="s">
        <v>738</v>
      </c>
      <c r="D198" s="44">
        <v>279</v>
      </c>
      <c r="E198" s="262">
        <f t="shared" si="17"/>
        <v>685</v>
      </c>
      <c r="F198" s="8">
        <v>652</v>
      </c>
      <c r="G198" s="44">
        <v>314</v>
      </c>
      <c r="H198" s="154">
        <f t="shared" si="18"/>
        <v>593</v>
      </c>
    </row>
    <row r="199" spans="1:8" ht="25.95" customHeight="1">
      <c r="A199" s="87" t="s">
        <v>971</v>
      </c>
      <c r="B199" s="102" t="s">
        <v>736</v>
      </c>
      <c r="C199" s="51" t="s">
        <v>739</v>
      </c>
      <c r="D199" s="44">
        <v>351</v>
      </c>
      <c r="E199" s="262">
        <f t="shared" si="17"/>
        <v>1027</v>
      </c>
      <c r="F199" s="8">
        <v>978</v>
      </c>
      <c r="G199" s="44">
        <v>538</v>
      </c>
      <c r="H199" s="154">
        <f t="shared" si="18"/>
        <v>889</v>
      </c>
    </row>
    <row r="200" spans="1:8" ht="31.05" customHeight="1">
      <c r="A200" s="87" t="s">
        <v>972</v>
      </c>
      <c r="B200" s="53" t="s">
        <v>740</v>
      </c>
      <c r="C200" s="7" t="s">
        <v>1447</v>
      </c>
      <c r="D200" s="8">
        <v>175</v>
      </c>
      <c r="E200" s="262">
        <f t="shared" si="17"/>
        <v>214</v>
      </c>
      <c r="F200" s="8">
        <v>204</v>
      </c>
      <c r="G200" s="8">
        <v>10</v>
      </c>
      <c r="H200" s="154">
        <f t="shared" si="18"/>
        <v>185</v>
      </c>
    </row>
    <row r="201" spans="1:8" ht="15.45" customHeight="1">
      <c r="A201" s="87" t="s">
        <v>973</v>
      </c>
      <c r="B201" s="53" t="s">
        <v>741</v>
      </c>
      <c r="C201" s="7" t="s">
        <v>742</v>
      </c>
      <c r="D201" s="8">
        <v>112</v>
      </c>
      <c r="E201" s="262">
        <f t="shared" si="17"/>
        <v>162</v>
      </c>
      <c r="F201" s="8">
        <f t="shared" si="16"/>
        <v>154</v>
      </c>
      <c r="G201" s="8">
        <v>28</v>
      </c>
      <c r="H201" s="154">
        <f t="shared" si="18"/>
        <v>140</v>
      </c>
    </row>
    <row r="202" spans="1:8" ht="28.95" customHeight="1">
      <c r="A202" s="87" t="s">
        <v>974</v>
      </c>
      <c r="B202" s="53" t="s">
        <v>741</v>
      </c>
      <c r="C202" s="7" t="s">
        <v>1448</v>
      </c>
      <c r="D202" s="8">
        <v>207</v>
      </c>
      <c r="E202" s="262">
        <f t="shared" si="17"/>
        <v>295</v>
      </c>
      <c r="F202" s="8">
        <v>281</v>
      </c>
      <c r="G202" s="8">
        <v>48</v>
      </c>
      <c r="H202" s="154">
        <f t="shared" si="18"/>
        <v>255</v>
      </c>
    </row>
    <row r="203" spans="1:8" ht="16.05" customHeight="1">
      <c r="A203" s="87" t="s">
        <v>975</v>
      </c>
      <c r="B203" s="53" t="s">
        <v>743</v>
      </c>
      <c r="C203" s="7" t="s">
        <v>744</v>
      </c>
      <c r="D203" s="8">
        <v>54</v>
      </c>
      <c r="E203" s="262">
        <f t="shared" si="17"/>
        <v>65</v>
      </c>
      <c r="F203" s="8">
        <v>62</v>
      </c>
      <c r="G203" s="8">
        <v>2</v>
      </c>
      <c r="H203" s="154">
        <f t="shared" si="18"/>
        <v>56</v>
      </c>
    </row>
    <row r="204" spans="1:8" ht="16.05" customHeight="1">
      <c r="A204" s="87" t="s">
        <v>976</v>
      </c>
      <c r="B204" s="53" t="s">
        <v>745</v>
      </c>
      <c r="C204" s="7" t="s">
        <v>746</v>
      </c>
      <c r="D204" s="8">
        <v>120</v>
      </c>
      <c r="E204" s="262">
        <f t="shared" si="17"/>
        <v>158</v>
      </c>
      <c r="F204" s="8">
        <v>150</v>
      </c>
      <c r="G204" s="8">
        <v>16</v>
      </c>
      <c r="H204" s="154">
        <f t="shared" si="18"/>
        <v>136</v>
      </c>
    </row>
    <row r="205" spans="1:8" ht="16.05" customHeight="1">
      <c r="A205" s="87" t="s">
        <v>977</v>
      </c>
      <c r="B205" s="53" t="s">
        <v>747</v>
      </c>
      <c r="C205" s="7" t="s">
        <v>748</v>
      </c>
      <c r="D205" s="8">
        <v>120</v>
      </c>
      <c r="E205" s="262">
        <f t="shared" si="17"/>
        <v>158</v>
      </c>
      <c r="F205" s="8">
        <v>150</v>
      </c>
      <c r="G205" s="8">
        <v>16</v>
      </c>
      <c r="H205" s="154">
        <f t="shared" si="18"/>
        <v>136</v>
      </c>
    </row>
    <row r="206" spans="1:8" ht="16.05" customHeight="1">
      <c r="A206" s="87" t="s">
        <v>978</v>
      </c>
      <c r="B206" s="53" t="s">
        <v>749</v>
      </c>
      <c r="C206" s="7" t="s">
        <v>750</v>
      </c>
      <c r="D206" s="8">
        <v>270</v>
      </c>
      <c r="E206" s="262">
        <f t="shared" si="17"/>
        <v>322</v>
      </c>
      <c r="F206" s="8">
        <v>307</v>
      </c>
      <c r="G206" s="8">
        <v>9</v>
      </c>
      <c r="H206" s="154">
        <f t="shared" si="18"/>
        <v>279</v>
      </c>
    </row>
    <row r="207" spans="1:8" ht="27.45" customHeight="1">
      <c r="A207" s="87" t="s">
        <v>979</v>
      </c>
      <c r="B207" s="53" t="s">
        <v>751</v>
      </c>
      <c r="C207" s="7" t="s">
        <v>752</v>
      </c>
      <c r="D207" s="8">
        <v>390</v>
      </c>
      <c r="E207" s="262">
        <f t="shared" si="17"/>
        <v>462</v>
      </c>
      <c r="F207" s="8">
        <f t="shared" si="16"/>
        <v>440.00000000000006</v>
      </c>
      <c r="G207" s="8">
        <v>10</v>
      </c>
      <c r="H207" s="154">
        <f t="shared" si="18"/>
        <v>400</v>
      </c>
    </row>
    <row r="208" spans="1:8" ht="15.45" customHeight="1">
      <c r="A208" s="87" t="s">
        <v>980</v>
      </c>
      <c r="B208" s="53" t="s">
        <v>245</v>
      </c>
      <c r="C208" s="7" t="s">
        <v>753</v>
      </c>
      <c r="D208" s="8">
        <v>198</v>
      </c>
      <c r="E208" s="262">
        <f t="shared" si="17"/>
        <v>254</v>
      </c>
      <c r="F208" s="8">
        <f t="shared" si="16"/>
        <v>242.00000000000003</v>
      </c>
      <c r="G208" s="8">
        <v>22</v>
      </c>
      <c r="H208" s="154">
        <f t="shared" si="18"/>
        <v>220</v>
      </c>
    </row>
    <row r="209" spans="1:8" ht="16.05" customHeight="1">
      <c r="A209" s="87" t="s">
        <v>981</v>
      </c>
      <c r="B209" s="53" t="s">
        <v>754</v>
      </c>
      <c r="C209" s="7" t="s">
        <v>755</v>
      </c>
      <c r="D209" s="8">
        <v>390</v>
      </c>
      <c r="E209" s="262">
        <f t="shared" si="17"/>
        <v>496</v>
      </c>
      <c r="F209" s="8">
        <v>472</v>
      </c>
      <c r="G209" s="8">
        <v>39</v>
      </c>
      <c r="H209" s="154">
        <f t="shared" si="18"/>
        <v>429</v>
      </c>
    </row>
    <row r="210" spans="1:8" ht="16.05" customHeight="1">
      <c r="A210" s="87" t="s">
        <v>982</v>
      </c>
      <c r="B210" s="53" t="s">
        <v>754</v>
      </c>
      <c r="C210" s="7" t="s">
        <v>756</v>
      </c>
      <c r="D210" s="8">
        <v>390</v>
      </c>
      <c r="E210" s="262">
        <f t="shared" si="17"/>
        <v>517</v>
      </c>
      <c r="F210" s="8">
        <v>492</v>
      </c>
      <c r="G210" s="8">
        <v>57</v>
      </c>
      <c r="H210" s="154">
        <f t="shared" si="18"/>
        <v>447</v>
      </c>
    </row>
    <row r="211" spans="1:8" ht="16.05" customHeight="1">
      <c r="A211" s="87" t="s">
        <v>983</v>
      </c>
      <c r="B211" s="53" t="s">
        <v>757</v>
      </c>
      <c r="C211" s="7" t="s">
        <v>758</v>
      </c>
      <c r="D211" s="8">
        <v>215</v>
      </c>
      <c r="E211" s="262">
        <f t="shared" si="17"/>
        <v>267</v>
      </c>
      <c r="F211" s="8">
        <v>254</v>
      </c>
      <c r="G211" s="8">
        <v>16</v>
      </c>
      <c r="H211" s="154">
        <f t="shared" si="18"/>
        <v>231</v>
      </c>
    </row>
    <row r="212" spans="1:8" ht="31.05" customHeight="1">
      <c r="A212" s="87" t="s">
        <v>984</v>
      </c>
      <c r="B212" s="53" t="s">
        <v>759</v>
      </c>
      <c r="C212" s="7" t="s">
        <v>760</v>
      </c>
      <c r="D212" s="6">
        <v>216</v>
      </c>
      <c r="E212" s="262">
        <f t="shared" si="17"/>
        <v>268</v>
      </c>
      <c r="F212" s="8">
        <v>255</v>
      </c>
      <c r="G212" s="6">
        <v>16</v>
      </c>
      <c r="H212" s="67">
        <f t="shared" si="18"/>
        <v>232</v>
      </c>
    </row>
    <row r="213" spans="1:8" ht="28.05" customHeight="1">
      <c r="A213" s="87" t="s">
        <v>985</v>
      </c>
      <c r="B213" s="53" t="s">
        <v>761</v>
      </c>
      <c r="C213" s="7" t="s">
        <v>762</v>
      </c>
      <c r="D213" s="6">
        <v>262</v>
      </c>
      <c r="E213" s="262">
        <f t="shared" si="17"/>
        <v>566</v>
      </c>
      <c r="F213" s="8">
        <f t="shared" si="16"/>
        <v>539</v>
      </c>
      <c r="G213" s="6">
        <v>228</v>
      </c>
      <c r="H213" s="67">
        <f t="shared" si="18"/>
        <v>490</v>
      </c>
    </row>
    <row r="214" spans="1:8" ht="26.55" customHeight="1">
      <c r="A214" s="87" t="s">
        <v>986</v>
      </c>
      <c r="B214" s="53" t="s">
        <v>763</v>
      </c>
      <c r="C214" s="7" t="s">
        <v>764</v>
      </c>
      <c r="D214" s="8">
        <v>189</v>
      </c>
      <c r="E214" s="262">
        <f t="shared" si="17"/>
        <v>390</v>
      </c>
      <c r="F214" s="8">
        <v>371</v>
      </c>
      <c r="G214" s="8">
        <v>148</v>
      </c>
      <c r="H214" s="154">
        <f t="shared" si="18"/>
        <v>337</v>
      </c>
    </row>
    <row r="215" spans="1:8" ht="27.45" customHeight="1">
      <c r="A215" s="87" t="s">
        <v>987</v>
      </c>
      <c r="B215" s="53" t="s">
        <v>765</v>
      </c>
      <c r="C215" s="7" t="s">
        <v>766</v>
      </c>
      <c r="D215" s="8">
        <v>171</v>
      </c>
      <c r="E215" s="262">
        <f t="shared" si="17"/>
        <v>369</v>
      </c>
      <c r="F215" s="8">
        <v>351</v>
      </c>
      <c r="G215" s="8">
        <v>148</v>
      </c>
      <c r="H215" s="154">
        <f t="shared" si="18"/>
        <v>319</v>
      </c>
    </row>
    <row r="216" spans="1:8" ht="15.45" customHeight="1">
      <c r="A216" s="87" t="s">
        <v>988</v>
      </c>
      <c r="B216" s="53" t="s">
        <v>767</v>
      </c>
      <c r="C216" s="7" t="s">
        <v>768</v>
      </c>
      <c r="D216" s="8">
        <v>519</v>
      </c>
      <c r="E216" s="262">
        <f t="shared" si="17"/>
        <v>630</v>
      </c>
      <c r="F216" s="8">
        <v>600</v>
      </c>
      <c r="G216" s="8">
        <v>26</v>
      </c>
      <c r="H216" s="154">
        <f t="shared" si="18"/>
        <v>545</v>
      </c>
    </row>
    <row r="217" spans="1:8" ht="15.45" customHeight="1">
      <c r="A217" s="87" t="s">
        <v>989</v>
      </c>
      <c r="B217" s="53" t="s">
        <v>769</v>
      </c>
      <c r="C217" s="7" t="s">
        <v>770</v>
      </c>
      <c r="D217" s="8">
        <v>281</v>
      </c>
      <c r="E217" s="262">
        <f t="shared" si="17"/>
        <v>372</v>
      </c>
      <c r="F217" s="8">
        <v>354</v>
      </c>
      <c r="G217" s="8">
        <v>41</v>
      </c>
      <c r="H217" s="154">
        <f t="shared" si="18"/>
        <v>322</v>
      </c>
    </row>
    <row r="218" spans="1:8" ht="15.45" customHeight="1">
      <c r="A218" s="87" t="s">
        <v>990</v>
      </c>
      <c r="B218" s="103" t="s">
        <v>771</v>
      </c>
      <c r="C218" s="52" t="s">
        <v>772</v>
      </c>
      <c r="D218" s="44">
        <v>578</v>
      </c>
      <c r="E218" s="262">
        <f t="shared" si="17"/>
        <v>715</v>
      </c>
      <c r="F218" s="8">
        <v>681</v>
      </c>
      <c r="G218" s="44">
        <v>41</v>
      </c>
      <c r="H218" s="154">
        <f t="shared" ref="H218:H223" si="19">D218+G218</f>
        <v>619</v>
      </c>
    </row>
    <row r="219" spans="1:8" ht="26.55" customHeight="1">
      <c r="A219" s="87" t="s">
        <v>991</v>
      </c>
      <c r="B219" s="103" t="s">
        <v>773</v>
      </c>
      <c r="C219" s="52" t="s">
        <v>774</v>
      </c>
      <c r="D219" s="44">
        <v>868</v>
      </c>
      <c r="E219" s="262">
        <f t="shared" si="17"/>
        <v>1050</v>
      </c>
      <c r="F219" s="8">
        <v>1000</v>
      </c>
      <c r="G219" s="44">
        <v>41</v>
      </c>
      <c r="H219" s="154">
        <f t="shared" si="19"/>
        <v>909</v>
      </c>
    </row>
    <row r="220" spans="1:8" ht="16.05" customHeight="1">
      <c r="A220" s="87" t="s">
        <v>992</v>
      </c>
      <c r="B220" s="53" t="s">
        <v>775</v>
      </c>
      <c r="C220" s="7" t="s">
        <v>776</v>
      </c>
      <c r="D220" s="8">
        <v>184</v>
      </c>
      <c r="E220" s="262">
        <f t="shared" si="17"/>
        <v>238</v>
      </c>
      <c r="F220" s="8">
        <v>227</v>
      </c>
      <c r="G220" s="8">
        <v>22</v>
      </c>
      <c r="H220" s="154">
        <f t="shared" si="19"/>
        <v>206</v>
      </c>
    </row>
    <row r="221" spans="1:8" ht="16.05" customHeight="1">
      <c r="A221" s="156" t="s">
        <v>993</v>
      </c>
      <c r="B221" s="10" t="s">
        <v>777</v>
      </c>
      <c r="C221" s="7" t="s">
        <v>778</v>
      </c>
      <c r="D221" s="8">
        <v>337</v>
      </c>
      <c r="E221" s="262">
        <f t="shared" si="17"/>
        <v>419</v>
      </c>
      <c r="F221" s="8">
        <v>399</v>
      </c>
      <c r="G221" s="8">
        <v>26</v>
      </c>
      <c r="H221" s="154">
        <f t="shared" si="19"/>
        <v>363</v>
      </c>
    </row>
    <row r="222" spans="1:8" ht="16.05" customHeight="1">
      <c r="A222" s="156" t="s">
        <v>994</v>
      </c>
      <c r="B222" s="10" t="s">
        <v>779</v>
      </c>
      <c r="C222" s="7" t="s">
        <v>780</v>
      </c>
      <c r="D222" s="8">
        <v>273</v>
      </c>
      <c r="E222" s="262">
        <f t="shared" si="17"/>
        <v>334</v>
      </c>
      <c r="F222" s="8">
        <v>318</v>
      </c>
      <c r="G222" s="8">
        <v>16</v>
      </c>
      <c r="H222" s="154">
        <f t="shared" si="19"/>
        <v>289</v>
      </c>
    </row>
    <row r="223" spans="1:8" ht="16.05" customHeight="1" thickBot="1">
      <c r="A223" s="157" t="s">
        <v>995</v>
      </c>
      <c r="B223" s="158" t="s">
        <v>779</v>
      </c>
      <c r="C223" s="159" t="s">
        <v>781</v>
      </c>
      <c r="D223" s="143">
        <v>124</v>
      </c>
      <c r="E223" s="262">
        <f t="shared" si="17"/>
        <v>154</v>
      </c>
      <c r="F223" s="8">
        <v>147</v>
      </c>
      <c r="G223" s="143">
        <v>10</v>
      </c>
      <c r="H223" s="160">
        <f t="shared" si="19"/>
        <v>134</v>
      </c>
    </row>
    <row r="224" spans="1:8" s="132" customFormat="1" ht="15.6">
      <c r="A224" s="136" t="s">
        <v>996</v>
      </c>
      <c r="B224" s="349" t="s">
        <v>141</v>
      </c>
      <c r="C224" s="349"/>
      <c r="D224" s="349"/>
      <c r="E224" s="349"/>
      <c r="F224" s="349"/>
      <c r="G224" s="349"/>
      <c r="H224" s="350"/>
    </row>
    <row r="225" spans="1:8" ht="15.45" customHeight="1">
      <c r="A225" s="87" t="s">
        <v>1003</v>
      </c>
      <c r="B225" s="104" t="s">
        <v>288</v>
      </c>
      <c r="C225" s="47" t="s">
        <v>573</v>
      </c>
      <c r="D225" s="6">
        <v>746</v>
      </c>
      <c r="E225" s="262">
        <f t="shared" si="17"/>
        <v>889</v>
      </c>
      <c r="F225" s="6">
        <f>H225*1.1</f>
        <v>847.00000000000011</v>
      </c>
      <c r="G225" s="6">
        <v>24</v>
      </c>
      <c r="H225" s="26">
        <f t="shared" ref="H225:H230" si="20">D225+G225</f>
        <v>770</v>
      </c>
    </row>
    <row r="226" spans="1:8">
      <c r="A226" s="137" t="s">
        <v>1004</v>
      </c>
      <c r="B226" s="104" t="s">
        <v>290</v>
      </c>
      <c r="C226" s="47" t="s">
        <v>574</v>
      </c>
      <c r="D226" s="6">
        <v>419</v>
      </c>
      <c r="E226" s="262">
        <f t="shared" si="17"/>
        <v>508</v>
      </c>
      <c r="F226" s="6">
        <f t="shared" ref="F226" si="21">H226*1.1</f>
        <v>484.00000000000006</v>
      </c>
      <c r="G226" s="6">
        <v>21</v>
      </c>
      <c r="H226" s="26">
        <f t="shared" si="20"/>
        <v>440</v>
      </c>
    </row>
    <row r="227" spans="1:8">
      <c r="A227" s="87" t="s">
        <v>1005</v>
      </c>
      <c r="B227" s="104" t="s">
        <v>575</v>
      </c>
      <c r="C227" s="47" t="s">
        <v>576</v>
      </c>
      <c r="D227" s="6">
        <v>1568</v>
      </c>
      <c r="E227" s="262">
        <f t="shared" si="17"/>
        <v>1829</v>
      </c>
      <c r="F227" s="6">
        <v>1742</v>
      </c>
      <c r="G227" s="6">
        <v>16</v>
      </c>
      <c r="H227" s="26">
        <f t="shared" si="20"/>
        <v>1584</v>
      </c>
    </row>
    <row r="228" spans="1:8">
      <c r="A228" s="87" t="s">
        <v>1006</v>
      </c>
      <c r="B228" s="104" t="s">
        <v>577</v>
      </c>
      <c r="C228" s="47" t="s">
        <v>578</v>
      </c>
      <c r="D228" s="6">
        <v>427</v>
      </c>
      <c r="E228" s="262">
        <f t="shared" si="17"/>
        <v>511</v>
      </c>
      <c r="F228" s="6">
        <v>487</v>
      </c>
      <c r="G228" s="6">
        <v>16</v>
      </c>
      <c r="H228" s="26">
        <f t="shared" si="20"/>
        <v>443</v>
      </c>
    </row>
    <row r="229" spans="1:8">
      <c r="A229" s="87" t="s">
        <v>1007</v>
      </c>
      <c r="B229" s="104" t="s">
        <v>283</v>
      </c>
      <c r="C229" s="7" t="s">
        <v>579</v>
      </c>
      <c r="D229" s="6">
        <v>859</v>
      </c>
      <c r="E229" s="262">
        <f t="shared" si="17"/>
        <v>1013</v>
      </c>
      <c r="F229" s="6">
        <v>965</v>
      </c>
      <c r="G229" s="6">
        <v>18</v>
      </c>
      <c r="H229" s="26">
        <f t="shared" si="20"/>
        <v>877</v>
      </c>
    </row>
    <row r="230" spans="1:8" ht="15" thickBot="1">
      <c r="A230" s="88" t="s">
        <v>1008</v>
      </c>
      <c r="B230" s="161" t="s">
        <v>580</v>
      </c>
      <c r="C230" s="159" t="s">
        <v>581</v>
      </c>
      <c r="D230" s="73">
        <v>427</v>
      </c>
      <c r="E230" s="262">
        <f t="shared" si="17"/>
        <v>511</v>
      </c>
      <c r="F230" s="6">
        <v>487</v>
      </c>
      <c r="G230" s="73">
        <v>16</v>
      </c>
      <c r="H230" s="57">
        <f t="shared" si="20"/>
        <v>443</v>
      </c>
    </row>
    <row r="231" spans="1:8">
      <c r="A231" s="351" t="s">
        <v>997</v>
      </c>
      <c r="B231" s="352"/>
      <c r="C231" s="352"/>
      <c r="D231" s="352"/>
      <c r="E231" s="352"/>
      <c r="F231" s="352"/>
      <c r="G231" s="353"/>
      <c r="H231" s="162"/>
    </row>
    <row r="232" spans="1:8" ht="28.8">
      <c r="A232" s="87" t="s">
        <v>1009</v>
      </c>
      <c r="B232" s="101" t="s">
        <v>146</v>
      </c>
      <c r="C232" s="31" t="s">
        <v>448</v>
      </c>
      <c r="D232" s="8">
        <v>646</v>
      </c>
      <c r="E232" s="262">
        <f t="shared" si="17"/>
        <v>763</v>
      </c>
      <c r="F232" s="8">
        <v>727</v>
      </c>
      <c r="G232" s="8">
        <v>15</v>
      </c>
      <c r="H232" s="130">
        <f t="shared" ref="H232:H238" si="22">D232+G232</f>
        <v>661</v>
      </c>
    </row>
    <row r="233" spans="1:8">
      <c r="A233" s="87" t="s">
        <v>1010</v>
      </c>
      <c r="B233" s="101" t="s">
        <v>449</v>
      </c>
      <c r="C233" s="31" t="s">
        <v>450</v>
      </c>
      <c r="D233" s="8">
        <v>437</v>
      </c>
      <c r="E233" s="262">
        <f t="shared" si="17"/>
        <v>522</v>
      </c>
      <c r="F233" s="8">
        <v>497</v>
      </c>
      <c r="G233" s="8">
        <v>15</v>
      </c>
      <c r="H233" s="130">
        <f t="shared" si="22"/>
        <v>452</v>
      </c>
    </row>
    <row r="234" spans="1:8">
      <c r="A234" s="137" t="s">
        <v>1011</v>
      </c>
      <c r="B234" s="101" t="s">
        <v>451</v>
      </c>
      <c r="C234" s="31" t="s">
        <v>452</v>
      </c>
      <c r="D234" s="8">
        <v>278</v>
      </c>
      <c r="E234" s="262">
        <f t="shared" si="17"/>
        <v>341</v>
      </c>
      <c r="F234" s="8">
        <v>325</v>
      </c>
      <c r="G234" s="8">
        <v>17</v>
      </c>
      <c r="H234" s="130">
        <f t="shared" si="22"/>
        <v>295</v>
      </c>
    </row>
    <row r="235" spans="1:8">
      <c r="A235" s="87" t="s">
        <v>1012</v>
      </c>
      <c r="B235" s="101" t="s">
        <v>453</v>
      </c>
      <c r="C235" s="31" t="s">
        <v>454</v>
      </c>
      <c r="D235" s="8">
        <v>278</v>
      </c>
      <c r="E235" s="262">
        <f t="shared" si="17"/>
        <v>341</v>
      </c>
      <c r="F235" s="8">
        <v>325</v>
      </c>
      <c r="G235" s="8">
        <v>17</v>
      </c>
      <c r="H235" s="130">
        <f t="shared" si="22"/>
        <v>295</v>
      </c>
    </row>
    <row r="236" spans="1:8">
      <c r="A236" s="87" t="s">
        <v>1013</v>
      </c>
      <c r="B236" s="101" t="s">
        <v>455</v>
      </c>
      <c r="C236" s="31" t="s">
        <v>456</v>
      </c>
      <c r="D236" s="8">
        <v>444</v>
      </c>
      <c r="E236" s="262">
        <f t="shared" si="17"/>
        <v>533</v>
      </c>
      <c r="F236" s="8">
        <v>508</v>
      </c>
      <c r="G236" s="8">
        <v>18</v>
      </c>
      <c r="H236" s="130">
        <f t="shared" si="22"/>
        <v>462</v>
      </c>
    </row>
    <row r="237" spans="1:8">
      <c r="A237" s="87" t="s">
        <v>1014</v>
      </c>
      <c r="B237" s="101" t="s">
        <v>457</v>
      </c>
      <c r="C237" s="31" t="s">
        <v>458</v>
      </c>
      <c r="D237" s="8">
        <v>444</v>
      </c>
      <c r="E237" s="262">
        <f t="shared" si="17"/>
        <v>533</v>
      </c>
      <c r="F237" s="8">
        <v>508</v>
      </c>
      <c r="G237" s="8">
        <v>18</v>
      </c>
      <c r="H237" s="130">
        <f t="shared" si="22"/>
        <v>462</v>
      </c>
    </row>
    <row r="238" spans="1:8" ht="15" thickBot="1">
      <c r="A238" s="88" t="s">
        <v>1015</v>
      </c>
      <c r="B238" s="145" t="s">
        <v>459</v>
      </c>
      <c r="C238" s="146" t="s">
        <v>460</v>
      </c>
      <c r="D238" s="143">
        <v>278</v>
      </c>
      <c r="E238" s="262">
        <f t="shared" si="17"/>
        <v>341</v>
      </c>
      <c r="F238" s="8">
        <v>325</v>
      </c>
      <c r="G238" s="143">
        <v>17</v>
      </c>
      <c r="H238" s="144">
        <f t="shared" si="22"/>
        <v>295</v>
      </c>
    </row>
    <row r="239" spans="1:8">
      <c r="A239" s="85"/>
      <c r="B239" s="359" t="s">
        <v>998</v>
      </c>
      <c r="C239" s="360"/>
      <c r="D239" s="360"/>
      <c r="E239" s="360"/>
      <c r="F239" s="360"/>
      <c r="G239" s="360"/>
      <c r="H239" s="361"/>
    </row>
    <row r="240" spans="1:8">
      <c r="A240" s="87" t="s">
        <v>1016</v>
      </c>
      <c r="B240" s="101" t="s">
        <v>148</v>
      </c>
      <c r="C240" s="31" t="s">
        <v>461</v>
      </c>
      <c r="D240" s="8">
        <v>619</v>
      </c>
      <c r="E240" s="262">
        <f t="shared" si="17"/>
        <v>738</v>
      </c>
      <c r="F240" s="8">
        <v>703</v>
      </c>
      <c r="G240" s="8">
        <v>20</v>
      </c>
      <c r="H240" s="130">
        <f t="shared" ref="H240:H261" si="23">D240+G240</f>
        <v>639</v>
      </c>
    </row>
    <row r="241" spans="1:8">
      <c r="A241" s="87" t="s">
        <v>1017</v>
      </c>
      <c r="B241" s="101" t="s">
        <v>462</v>
      </c>
      <c r="C241" s="31" t="s">
        <v>463</v>
      </c>
      <c r="D241" s="8">
        <v>386</v>
      </c>
      <c r="E241" s="262">
        <f t="shared" ref="E241:E274" si="24">ROUND(F241*$E$6,0)</f>
        <v>463</v>
      </c>
      <c r="F241" s="8">
        <v>441</v>
      </c>
      <c r="G241" s="8">
        <v>15</v>
      </c>
      <c r="H241" s="130">
        <f t="shared" si="23"/>
        <v>401</v>
      </c>
    </row>
    <row r="242" spans="1:8">
      <c r="A242" s="87" t="s">
        <v>1018</v>
      </c>
      <c r="B242" s="101" t="s">
        <v>189</v>
      </c>
      <c r="C242" s="31" t="s">
        <v>464</v>
      </c>
      <c r="D242" s="6">
        <v>315</v>
      </c>
      <c r="E242" s="262">
        <f t="shared" si="24"/>
        <v>379</v>
      </c>
      <c r="F242" s="8">
        <v>361</v>
      </c>
      <c r="G242" s="6">
        <v>13</v>
      </c>
      <c r="H242" s="26">
        <f t="shared" si="23"/>
        <v>328</v>
      </c>
    </row>
    <row r="243" spans="1:8">
      <c r="A243" s="87" t="s">
        <v>1019</v>
      </c>
      <c r="B243" s="101" t="s">
        <v>465</v>
      </c>
      <c r="C243" s="31" t="s">
        <v>466</v>
      </c>
      <c r="D243" s="6">
        <v>249</v>
      </c>
      <c r="E243" s="262">
        <f t="shared" si="24"/>
        <v>303</v>
      </c>
      <c r="F243" s="8">
        <v>289</v>
      </c>
      <c r="G243" s="6">
        <v>14</v>
      </c>
      <c r="H243" s="26">
        <f t="shared" si="23"/>
        <v>263</v>
      </c>
    </row>
    <row r="244" spans="1:8">
      <c r="A244" s="87" t="s">
        <v>1020</v>
      </c>
      <c r="B244" s="101" t="s">
        <v>467</v>
      </c>
      <c r="C244" s="31" t="s">
        <v>468</v>
      </c>
      <c r="D244" s="6">
        <v>248</v>
      </c>
      <c r="E244" s="262">
        <f t="shared" si="24"/>
        <v>302</v>
      </c>
      <c r="F244" s="8">
        <v>288</v>
      </c>
      <c r="G244" s="6">
        <v>14</v>
      </c>
      <c r="H244" s="26">
        <f t="shared" si="23"/>
        <v>262</v>
      </c>
    </row>
    <row r="245" spans="1:8">
      <c r="A245" s="87" t="s">
        <v>1021</v>
      </c>
      <c r="B245" s="101" t="s">
        <v>469</v>
      </c>
      <c r="C245" s="31" t="s">
        <v>470</v>
      </c>
      <c r="D245" s="6">
        <v>325</v>
      </c>
      <c r="E245" s="262">
        <f t="shared" si="24"/>
        <v>390</v>
      </c>
      <c r="F245" s="8">
        <v>371</v>
      </c>
      <c r="G245" s="6">
        <v>12</v>
      </c>
      <c r="H245" s="26">
        <f t="shared" si="23"/>
        <v>337</v>
      </c>
    </row>
    <row r="246" spans="1:8">
      <c r="A246" s="87" t="s">
        <v>1022</v>
      </c>
      <c r="B246" s="101" t="s">
        <v>471</v>
      </c>
      <c r="C246" s="31" t="s">
        <v>472</v>
      </c>
      <c r="D246" s="6">
        <v>174</v>
      </c>
      <c r="E246" s="262">
        <f t="shared" si="24"/>
        <v>252</v>
      </c>
      <c r="F246" s="8">
        <v>240</v>
      </c>
      <c r="G246" s="6">
        <v>44</v>
      </c>
      <c r="H246" s="26">
        <f t="shared" si="23"/>
        <v>218</v>
      </c>
    </row>
    <row r="247" spans="1:8">
      <c r="A247" s="87" t="s">
        <v>1023</v>
      </c>
      <c r="B247" s="101" t="s">
        <v>473</v>
      </c>
      <c r="C247" s="31" t="s">
        <v>474</v>
      </c>
      <c r="D247" s="6">
        <v>224</v>
      </c>
      <c r="E247" s="262">
        <f t="shared" si="24"/>
        <v>313</v>
      </c>
      <c r="F247" s="8">
        <v>298</v>
      </c>
      <c r="G247" s="6">
        <v>47</v>
      </c>
      <c r="H247" s="26">
        <f t="shared" si="23"/>
        <v>271</v>
      </c>
    </row>
    <row r="248" spans="1:8">
      <c r="A248" s="87" t="s">
        <v>1024</v>
      </c>
      <c r="B248" s="101" t="s">
        <v>181</v>
      </c>
      <c r="C248" s="31" t="s">
        <v>475</v>
      </c>
      <c r="D248" s="6">
        <v>592</v>
      </c>
      <c r="E248" s="262">
        <f t="shared" si="24"/>
        <v>711</v>
      </c>
      <c r="F248" s="8">
        <v>677</v>
      </c>
      <c r="G248" s="6">
        <v>23</v>
      </c>
      <c r="H248" s="26">
        <f t="shared" si="23"/>
        <v>615</v>
      </c>
    </row>
    <row r="249" spans="1:8">
      <c r="A249" s="87" t="s">
        <v>1025</v>
      </c>
      <c r="B249" s="101" t="s">
        <v>476</v>
      </c>
      <c r="C249" s="31" t="s">
        <v>477</v>
      </c>
      <c r="D249" s="6">
        <v>66</v>
      </c>
      <c r="E249" s="262">
        <f t="shared" si="24"/>
        <v>89</v>
      </c>
      <c r="F249" s="8">
        <v>85</v>
      </c>
      <c r="G249" s="6">
        <v>11</v>
      </c>
      <c r="H249" s="26">
        <f t="shared" si="23"/>
        <v>77</v>
      </c>
    </row>
    <row r="250" spans="1:8">
      <c r="A250" s="87" t="s">
        <v>1026</v>
      </c>
      <c r="B250" s="101" t="s">
        <v>478</v>
      </c>
      <c r="C250" s="31" t="s">
        <v>479</v>
      </c>
      <c r="D250" s="6">
        <v>73</v>
      </c>
      <c r="E250" s="262">
        <f t="shared" si="24"/>
        <v>99</v>
      </c>
      <c r="F250" s="8">
        <v>94</v>
      </c>
      <c r="G250" s="6">
        <v>12</v>
      </c>
      <c r="H250" s="26">
        <f t="shared" si="23"/>
        <v>85</v>
      </c>
    </row>
    <row r="251" spans="1:8">
      <c r="A251" s="87" t="s">
        <v>1027</v>
      </c>
      <c r="B251" s="101" t="s">
        <v>480</v>
      </c>
      <c r="C251" s="31" t="s">
        <v>481</v>
      </c>
      <c r="D251" s="6">
        <v>425</v>
      </c>
      <c r="E251" s="262">
        <f t="shared" si="24"/>
        <v>558</v>
      </c>
      <c r="F251" s="8">
        <v>531</v>
      </c>
      <c r="G251" s="6">
        <v>58</v>
      </c>
      <c r="H251" s="26">
        <f t="shared" si="23"/>
        <v>483</v>
      </c>
    </row>
    <row r="252" spans="1:8">
      <c r="A252" s="87" t="s">
        <v>1028</v>
      </c>
      <c r="B252" s="101" t="s">
        <v>482</v>
      </c>
      <c r="C252" s="31" t="s">
        <v>483</v>
      </c>
      <c r="D252" s="6">
        <v>215</v>
      </c>
      <c r="E252" s="262">
        <f t="shared" si="24"/>
        <v>300</v>
      </c>
      <c r="F252" s="8">
        <f t="shared" ref="F252:F256" si="25">H252*1.1</f>
        <v>286</v>
      </c>
      <c r="G252" s="6">
        <v>45</v>
      </c>
      <c r="H252" s="26">
        <f t="shared" si="23"/>
        <v>260</v>
      </c>
    </row>
    <row r="253" spans="1:8">
      <c r="A253" s="87" t="s">
        <v>1029</v>
      </c>
      <c r="B253" s="101" t="s">
        <v>484</v>
      </c>
      <c r="C253" s="31" t="s">
        <v>485</v>
      </c>
      <c r="D253" s="6">
        <v>243</v>
      </c>
      <c r="E253" s="262">
        <f t="shared" si="24"/>
        <v>348</v>
      </c>
      <c r="F253" s="8">
        <v>331</v>
      </c>
      <c r="G253" s="6">
        <v>58</v>
      </c>
      <c r="H253" s="26">
        <f t="shared" si="23"/>
        <v>301</v>
      </c>
    </row>
    <row r="254" spans="1:8">
      <c r="A254" s="87" t="s">
        <v>1030</v>
      </c>
      <c r="B254" s="101" t="s">
        <v>486</v>
      </c>
      <c r="C254" s="31" t="s">
        <v>487</v>
      </c>
      <c r="D254" s="6">
        <v>243</v>
      </c>
      <c r="E254" s="262">
        <f t="shared" si="24"/>
        <v>348</v>
      </c>
      <c r="F254" s="8">
        <v>331</v>
      </c>
      <c r="G254" s="6">
        <v>58</v>
      </c>
      <c r="H254" s="26">
        <f t="shared" si="23"/>
        <v>301</v>
      </c>
    </row>
    <row r="255" spans="1:8">
      <c r="A255" s="87" t="s">
        <v>1031</v>
      </c>
      <c r="B255" s="101" t="s">
        <v>488</v>
      </c>
      <c r="C255" s="31" t="s">
        <v>489</v>
      </c>
      <c r="D255" s="6">
        <v>233</v>
      </c>
      <c r="E255" s="262">
        <f t="shared" si="24"/>
        <v>296</v>
      </c>
      <c r="F255" s="8">
        <v>282</v>
      </c>
      <c r="G255" s="6">
        <v>23</v>
      </c>
      <c r="H255" s="26">
        <f t="shared" si="23"/>
        <v>256</v>
      </c>
    </row>
    <row r="256" spans="1:8">
      <c r="A256" s="87" t="s">
        <v>1032</v>
      </c>
      <c r="B256" s="101" t="s">
        <v>490</v>
      </c>
      <c r="C256" s="31" t="s">
        <v>491</v>
      </c>
      <c r="D256" s="6">
        <v>215</v>
      </c>
      <c r="E256" s="262">
        <f t="shared" si="24"/>
        <v>300</v>
      </c>
      <c r="F256" s="8">
        <f t="shared" si="25"/>
        <v>286</v>
      </c>
      <c r="G256" s="6">
        <v>45</v>
      </c>
      <c r="H256" s="26">
        <f t="shared" si="23"/>
        <v>260</v>
      </c>
    </row>
    <row r="257" spans="1:8">
      <c r="A257" s="87" t="s">
        <v>1033</v>
      </c>
      <c r="B257" s="101" t="s">
        <v>492</v>
      </c>
      <c r="C257" s="31" t="s">
        <v>493</v>
      </c>
      <c r="D257" s="6">
        <v>273</v>
      </c>
      <c r="E257" s="262">
        <f t="shared" si="24"/>
        <v>364</v>
      </c>
      <c r="F257" s="8">
        <v>347</v>
      </c>
      <c r="G257" s="6">
        <v>42</v>
      </c>
      <c r="H257" s="26">
        <f t="shared" si="23"/>
        <v>315</v>
      </c>
    </row>
    <row r="258" spans="1:8">
      <c r="A258" s="87" t="s">
        <v>1034</v>
      </c>
      <c r="B258" s="101" t="s">
        <v>494</v>
      </c>
      <c r="C258" s="31" t="s">
        <v>495</v>
      </c>
      <c r="D258" s="6">
        <v>254</v>
      </c>
      <c r="E258" s="262">
        <f t="shared" si="24"/>
        <v>360</v>
      </c>
      <c r="F258" s="8">
        <v>343</v>
      </c>
      <c r="G258" s="6">
        <v>58</v>
      </c>
      <c r="H258" s="26">
        <f t="shared" si="23"/>
        <v>312</v>
      </c>
    </row>
    <row r="259" spans="1:8">
      <c r="A259" s="139" t="s">
        <v>1035</v>
      </c>
      <c r="B259" s="101" t="s">
        <v>496</v>
      </c>
      <c r="C259" s="31" t="s">
        <v>497</v>
      </c>
      <c r="D259" s="6">
        <v>40</v>
      </c>
      <c r="E259" s="262">
        <f t="shared" si="24"/>
        <v>59</v>
      </c>
      <c r="F259" s="8">
        <v>56</v>
      </c>
      <c r="G259" s="6">
        <v>11</v>
      </c>
      <c r="H259" s="26">
        <f t="shared" si="23"/>
        <v>51</v>
      </c>
    </row>
    <row r="260" spans="1:8">
      <c r="A260" s="87" t="s">
        <v>1036</v>
      </c>
      <c r="B260" s="101" t="s">
        <v>498</v>
      </c>
      <c r="C260" s="31" t="s">
        <v>499</v>
      </c>
      <c r="D260" s="8">
        <v>66</v>
      </c>
      <c r="E260" s="262">
        <f t="shared" si="24"/>
        <v>89</v>
      </c>
      <c r="F260" s="8">
        <v>85</v>
      </c>
      <c r="G260" s="8">
        <v>11</v>
      </c>
      <c r="H260" s="130">
        <f t="shared" si="23"/>
        <v>77</v>
      </c>
    </row>
    <row r="261" spans="1:8" ht="15" thickBot="1">
      <c r="A261" s="88" t="s">
        <v>1037</v>
      </c>
      <c r="B261" s="145" t="s">
        <v>500</v>
      </c>
      <c r="C261" s="146" t="s">
        <v>501</v>
      </c>
      <c r="D261" s="143">
        <v>66</v>
      </c>
      <c r="E261" s="262">
        <f t="shared" si="24"/>
        <v>89</v>
      </c>
      <c r="F261" s="8">
        <v>85</v>
      </c>
      <c r="G261" s="143">
        <v>11</v>
      </c>
      <c r="H261" s="144">
        <f t="shared" si="23"/>
        <v>77</v>
      </c>
    </row>
    <row r="262" spans="1:8">
      <c r="A262" s="85"/>
      <c r="B262" s="359" t="s">
        <v>999</v>
      </c>
      <c r="C262" s="360"/>
      <c r="D262" s="360"/>
      <c r="E262" s="360"/>
      <c r="F262" s="360"/>
      <c r="G262" s="360"/>
      <c r="H262" s="361"/>
    </row>
    <row r="263" spans="1:8">
      <c r="A263" s="87" t="s">
        <v>1038</v>
      </c>
      <c r="B263" s="101" t="s">
        <v>150</v>
      </c>
      <c r="C263" s="7" t="s">
        <v>502</v>
      </c>
      <c r="D263" s="8">
        <v>528</v>
      </c>
      <c r="E263" s="262">
        <f t="shared" si="24"/>
        <v>633</v>
      </c>
      <c r="F263" s="8">
        <v>603</v>
      </c>
      <c r="G263" s="8">
        <v>20</v>
      </c>
      <c r="H263" s="130">
        <f t="shared" ref="H263:H274" si="26">D263+G263</f>
        <v>548</v>
      </c>
    </row>
    <row r="264" spans="1:8">
      <c r="A264" s="87" t="s">
        <v>1039</v>
      </c>
      <c r="B264" s="101" t="s">
        <v>503</v>
      </c>
      <c r="C264" s="7" t="s">
        <v>504</v>
      </c>
      <c r="D264" s="8">
        <v>386</v>
      </c>
      <c r="E264" s="262">
        <f t="shared" si="24"/>
        <v>463</v>
      </c>
      <c r="F264" s="8">
        <v>441</v>
      </c>
      <c r="G264" s="8">
        <v>15</v>
      </c>
      <c r="H264" s="130">
        <f t="shared" si="26"/>
        <v>401</v>
      </c>
    </row>
    <row r="265" spans="1:8">
      <c r="A265" s="87" t="s">
        <v>1040</v>
      </c>
      <c r="B265" s="101" t="s">
        <v>200</v>
      </c>
      <c r="C265" s="7" t="s">
        <v>505</v>
      </c>
      <c r="D265" s="8">
        <v>311</v>
      </c>
      <c r="E265" s="262">
        <f t="shared" si="24"/>
        <v>378</v>
      </c>
      <c r="F265" s="8">
        <v>360</v>
      </c>
      <c r="G265" s="8">
        <v>16</v>
      </c>
      <c r="H265" s="130">
        <f t="shared" si="26"/>
        <v>327</v>
      </c>
    </row>
    <row r="266" spans="1:8">
      <c r="A266" s="87" t="s">
        <v>1041</v>
      </c>
      <c r="B266" s="101" t="s">
        <v>506</v>
      </c>
      <c r="C266" s="7" t="s">
        <v>507</v>
      </c>
      <c r="D266" s="8">
        <v>108</v>
      </c>
      <c r="E266" s="262">
        <f t="shared" si="24"/>
        <v>137</v>
      </c>
      <c r="F266" s="8">
        <v>130</v>
      </c>
      <c r="G266" s="8">
        <v>10</v>
      </c>
      <c r="H266" s="130">
        <f t="shared" si="26"/>
        <v>118</v>
      </c>
    </row>
    <row r="267" spans="1:8">
      <c r="A267" s="87" t="s">
        <v>1042</v>
      </c>
      <c r="B267" s="101" t="s">
        <v>508</v>
      </c>
      <c r="C267" s="7" t="s">
        <v>509</v>
      </c>
      <c r="D267" s="8">
        <v>108</v>
      </c>
      <c r="E267" s="262">
        <f t="shared" si="24"/>
        <v>137</v>
      </c>
      <c r="F267" s="8">
        <v>130</v>
      </c>
      <c r="G267" s="8">
        <v>10</v>
      </c>
      <c r="H267" s="130">
        <f t="shared" si="26"/>
        <v>118</v>
      </c>
    </row>
    <row r="268" spans="1:8">
      <c r="A268" s="87" t="s">
        <v>1043</v>
      </c>
      <c r="B268" s="101" t="s">
        <v>202</v>
      </c>
      <c r="C268" s="7" t="s">
        <v>510</v>
      </c>
      <c r="D268" s="8">
        <v>306</v>
      </c>
      <c r="E268" s="262">
        <f t="shared" si="24"/>
        <v>365</v>
      </c>
      <c r="F268" s="8">
        <v>348</v>
      </c>
      <c r="G268" s="8">
        <v>10</v>
      </c>
      <c r="H268" s="130">
        <f t="shared" si="26"/>
        <v>316</v>
      </c>
    </row>
    <row r="269" spans="1:8">
      <c r="A269" s="87" t="s">
        <v>1044</v>
      </c>
      <c r="B269" s="101" t="s">
        <v>196</v>
      </c>
      <c r="C269" s="7" t="s">
        <v>511</v>
      </c>
      <c r="D269" s="8">
        <v>281</v>
      </c>
      <c r="E269" s="262">
        <f t="shared" si="24"/>
        <v>406</v>
      </c>
      <c r="F269" s="8">
        <v>387</v>
      </c>
      <c r="G269" s="8">
        <v>71</v>
      </c>
      <c r="H269" s="130">
        <f t="shared" si="26"/>
        <v>352</v>
      </c>
    </row>
    <row r="270" spans="1:8">
      <c r="A270" s="87" t="s">
        <v>1045</v>
      </c>
      <c r="B270" s="101" t="s">
        <v>512</v>
      </c>
      <c r="C270" s="7" t="s">
        <v>513</v>
      </c>
      <c r="D270" s="8">
        <v>337</v>
      </c>
      <c r="E270" s="262">
        <f t="shared" si="24"/>
        <v>442</v>
      </c>
      <c r="F270" s="8">
        <v>421</v>
      </c>
      <c r="G270" s="8">
        <v>46</v>
      </c>
      <c r="H270" s="130">
        <f t="shared" si="26"/>
        <v>383</v>
      </c>
    </row>
    <row r="271" spans="1:8">
      <c r="A271" s="87" t="s">
        <v>1046</v>
      </c>
      <c r="B271" s="101" t="s">
        <v>514</v>
      </c>
      <c r="C271" s="7" t="s">
        <v>515</v>
      </c>
      <c r="D271" s="8">
        <v>210</v>
      </c>
      <c r="E271" s="262">
        <f t="shared" si="24"/>
        <v>273</v>
      </c>
      <c r="F271" s="8">
        <v>260</v>
      </c>
      <c r="G271" s="8">
        <v>26</v>
      </c>
      <c r="H271" s="130">
        <f t="shared" si="26"/>
        <v>236</v>
      </c>
    </row>
    <row r="272" spans="1:8">
      <c r="A272" s="87" t="s">
        <v>1047</v>
      </c>
      <c r="B272" s="101" t="s">
        <v>516</v>
      </c>
      <c r="C272" s="7" t="s">
        <v>517</v>
      </c>
      <c r="D272" s="8">
        <v>210</v>
      </c>
      <c r="E272" s="262">
        <f t="shared" si="24"/>
        <v>355</v>
      </c>
      <c r="F272" s="8">
        <v>338</v>
      </c>
      <c r="G272" s="8">
        <v>97</v>
      </c>
      <c r="H272" s="130">
        <f t="shared" si="26"/>
        <v>307</v>
      </c>
    </row>
    <row r="273" spans="1:8">
      <c r="A273" s="87" t="s">
        <v>1048</v>
      </c>
      <c r="B273" s="101" t="s">
        <v>518</v>
      </c>
      <c r="C273" s="7" t="s">
        <v>519</v>
      </c>
      <c r="D273" s="8">
        <v>506</v>
      </c>
      <c r="E273" s="262">
        <f t="shared" si="24"/>
        <v>603</v>
      </c>
      <c r="F273" s="8">
        <v>574</v>
      </c>
      <c r="G273" s="8">
        <v>16</v>
      </c>
      <c r="H273" s="130">
        <f t="shared" si="26"/>
        <v>522</v>
      </c>
    </row>
    <row r="274" spans="1:8" ht="15" thickBot="1">
      <c r="A274" s="79" t="s">
        <v>1049</v>
      </c>
      <c r="B274" s="101" t="s">
        <v>520</v>
      </c>
      <c r="C274" s="7" t="s">
        <v>521</v>
      </c>
      <c r="D274" s="8">
        <v>273</v>
      </c>
      <c r="E274" s="262">
        <f t="shared" si="24"/>
        <v>336</v>
      </c>
      <c r="F274" s="8">
        <v>320</v>
      </c>
      <c r="G274" s="143">
        <v>18</v>
      </c>
      <c r="H274" s="144">
        <f t="shared" si="26"/>
        <v>291</v>
      </c>
    </row>
    <row r="275" spans="1:8" ht="15" thickBot="1">
      <c r="A275" s="193"/>
      <c r="B275" s="225"/>
      <c r="C275" s="226"/>
      <c r="D275" s="227"/>
      <c r="E275" s="227"/>
      <c r="F275" s="228"/>
      <c r="G275" s="227"/>
      <c r="H275" s="229"/>
    </row>
    <row r="276" spans="1:8">
      <c r="A276" s="85"/>
      <c r="B276" s="362" t="s">
        <v>1000</v>
      </c>
      <c r="C276" s="363"/>
      <c r="D276" s="363"/>
      <c r="E276" s="363"/>
      <c r="F276" s="363"/>
      <c r="G276" s="363"/>
      <c r="H276" s="364"/>
    </row>
    <row r="277" spans="1:8">
      <c r="A277" s="87" t="s">
        <v>1050</v>
      </c>
      <c r="B277" s="97" t="s">
        <v>167</v>
      </c>
      <c r="C277" s="41" t="s">
        <v>276</v>
      </c>
      <c r="D277" s="6">
        <v>1021</v>
      </c>
      <c r="E277" s="262">
        <f t="shared" ref="E277:E342" si="27">ROUND(F277*$E$6,0)</f>
        <v>1242</v>
      </c>
      <c r="F277" s="6">
        <v>1183</v>
      </c>
      <c r="G277" s="6">
        <v>54</v>
      </c>
      <c r="H277" s="26">
        <f t="shared" ref="H277:H286" si="28">D277+G277</f>
        <v>1075</v>
      </c>
    </row>
    <row r="278" spans="1:8">
      <c r="A278" s="87" t="s">
        <v>1051</v>
      </c>
      <c r="B278" s="97" t="s">
        <v>277</v>
      </c>
      <c r="C278" s="41" t="s">
        <v>278</v>
      </c>
      <c r="D278" s="6">
        <v>501</v>
      </c>
      <c r="E278" s="262">
        <f t="shared" si="27"/>
        <v>642</v>
      </c>
      <c r="F278" s="6">
        <v>611</v>
      </c>
      <c r="G278" s="6">
        <v>54</v>
      </c>
      <c r="H278" s="26">
        <f t="shared" si="28"/>
        <v>555</v>
      </c>
    </row>
    <row r="279" spans="1:8" ht="28.8">
      <c r="A279" s="87" t="s">
        <v>1052</v>
      </c>
      <c r="B279" s="97" t="s">
        <v>167</v>
      </c>
      <c r="C279" s="41" t="s">
        <v>522</v>
      </c>
      <c r="D279" s="6">
        <v>1097</v>
      </c>
      <c r="E279" s="262">
        <f t="shared" si="27"/>
        <v>1285</v>
      </c>
      <c r="F279" s="6">
        <v>1224</v>
      </c>
      <c r="G279" s="6">
        <v>16</v>
      </c>
      <c r="H279" s="26">
        <f t="shared" si="28"/>
        <v>1113</v>
      </c>
    </row>
    <row r="280" spans="1:8">
      <c r="A280" s="87" t="s">
        <v>1053</v>
      </c>
      <c r="B280" s="97" t="s">
        <v>523</v>
      </c>
      <c r="C280" s="41" t="s">
        <v>524</v>
      </c>
      <c r="D280" s="6">
        <v>438</v>
      </c>
      <c r="E280" s="262">
        <f t="shared" si="27"/>
        <v>1066</v>
      </c>
      <c r="F280" s="6">
        <v>1015</v>
      </c>
      <c r="G280" s="6">
        <v>32</v>
      </c>
      <c r="H280" s="26">
        <f t="shared" si="28"/>
        <v>470</v>
      </c>
    </row>
    <row r="281" spans="1:8">
      <c r="A281" s="87" t="s">
        <v>1054</v>
      </c>
      <c r="B281" s="97" t="s">
        <v>525</v>
      </c>
      <c r="C281" s="41" t="s">
        <v>526</v>
      </c>
      <c r="D281" s="6">
        <v>443</v>
      </c>
      <c r="E281" s="262">
        <f t="shared" si="27"/>
        <v>1066</v>
      </c>
      <c r="F281" s="6">
        <v>1015</v>
      </c>
      <c r="G281" s="6">
        <v>26</v>
      </c>
      <c r="H281" s="26">
        <f t="shared" si="28"/>
        <v>469</v>
      </c>
    </row>
    <row r="282" spans="1:8">
      <c r="A282" s="87" t="s">
        <v>1055</v>
      </c>
      <c r="B282" s="97" t="s">
        <v>527</v>
      </c>
      <c r="C282" s="41" t="s">
        <v>528</v>
      </c>
      <c r="D282" s="6">
        <v>295</v>
      </c>
      <c r="E282" s="262">
        <f t="shared" si="27"/>
        <v>531</v>
      </c>
      <c r="F282" s="6">
        <v>506</v>
      </c>
      <c r="G282" s="6">
        <v>26</v>
      </c>
      <c r="H282" s="26">
        <f t="shared" si="28"/>
        <v>321</v>
      </c>
    </row>
    <row r="283" spans="1:8">
      <c r="A283" s="87" t="s">
        <v>1056</v>
      </c>
      <c r="B283" s="97" t="s">
        <v>529</v>
      </c>
      <c r="C283" s="41" t="s">
        <v>1433</v>
      </c>
      <c r="D283" s="6">
        <v>228</v>
      </c>
      <c r="E283" s="262">
        <f t="shared" si="27"/>
        <v>322</v>
      </c>
      <c r="F283" s="6">
        <v>307</v>
      </c>
      <c r="G283" s="6">
        <v>24</v>
      </c>
      <c r="H283" s="26">
        <f t="shared" si="28"/>
        <v>252</v>
      </c>
    </row>
    <row r="284" spans="1:8">
      <c r="A284" s="139" t="s">
        <v>1057</v>
      </c>
      <c r="B284" s="97" t="s">
        <v>530</v>
      </c>
      <c r="C284" s="41" t="s">
        <v>1434</v>
      </c>
      <c r="D284" s="6">
        <v>315</v>
      </c>
      <c r="E284" s="262">
        <f t="shared" si="27"/>
        <v>322</v>
      </c>
      <c r="F284" s="6">
        <v>307</v>
      </c>
      <c r="G284" s="6">
        <v>24</v>
      </c>
      <c r="H284" s="26">
        <f t="shared" si="28"/>
        <v>339</v>
      </c>
    </row>
    <row r="285" spans="1:8">
      <c r="A285" s="87" t="s">
        <v>1058</v>
      </c>
      <c r="B285" s="97" t="s">
        <v>531</v>
      </c>
      <c r="C285" s="41" t="s">
        <v>532</v>
      </c>
      <c r="D285" s="6">
        <v>441</v>
      </c>
      <c r="E285" s="262">
        <f t="shared" si="27"/>
        <v>538</v>
      </c>
      <c r="F285" s="6">
        <v>512</v>
      </c>
      <c r="G285" s="6">
        <v>24</v>
      </c>
      <c r="H285" s="26">
        <f t="shared" si="28"/>
        <v>465</v>
      </c>
    </row>
    <row r="286" spans="1:8">
      <c r="A286" s="87" t="s">
        <v>1059</v>
      </c>
      <c r="B286" s="97" t="s">
        <v>533</v>
      </c>
      <c r="C286" s="41" t="s">
        <v>534</v>
      </c>
      <c r="D286" s="6">
        <v>673</v>
      </c>
      <c r="E286" s="262">
        <f t="shared" si="27"/>
        <v>1066</v>
      </c>
      <c r="F286" s="6">
        <v>1015</v>
      </c>
      <c r="G286" s="6">
        <v>18</v>
      </c>
      <c r="H286" s="26">
        <f t="shared" si="28"/>
        <v>691</v>
      </c>
    </row>
    <row r="287" spans="1:8">
      <c r="A287" s="176" t="s">
        <v>1060</v>
      </c>
      <c r="B287" s="112" t="s">
        <v>1435</v>
      </c>
      <c r="C287" s="207" t="s">
        <v>1436</v>
      </c>
      <c r="D287" s="91"/>
      <c r="E287" s="262">
        <f t="shared" si="27"/>
        <v>1066</v>
      </c>
      <c r="F287" s="6">
        <v>1015</v>
      </c>
      <c r="G287" s="91"/>
      <c r="H287" s="69"/>
    </row>
    <row r="288" spans="1:8" ht="15" thickBot="1">
      <c r="A288" s="176" t="s">
        <v>1061</v>
      </c>
      <c r="B288" s="112" t="s">
        <v>1437</v>
      </c>
      <c r="C288" s="207" t="s">
        <v>1438</v>
      </c>
      <c r="D288" s="91"/>
      <c r="E288" s="262">
        <f t="shared" si="27"/>
        <v>1066</v>
      </c>
      <c r="F288" s="6">
        <v>1015</v>
      </c>
      <c r="G288" s="91"/>
      <c r="H288" s="69"/>
    </row>
    <row r="289" spans="1:8" ht="18" customHeight="1">
      <c r="A289" s="85"/>
      <c r="B289" s="365" t="s">
        <v>1001</v>
      </c>
      <c r="C289" s="366"/>
      <c r="D289" s="366"/>
      <c r="E289" s="366"/>
      <c r="F289" s="366"/>
      <c r="G289" s="366"/>
      <c r="H289" s="367"/>
    </row>
    <row r="290" spans="1:8" ht="18" customHeight="1">
      <c r="A290" s="87" t="s">
        <v>1062</v>
      </c>
      <c r="B290" s="105" t="s">
        <v>156</v>
      </c>
      <c r="C290" s="45" t="s">
        <v>285</v>
      </c>
      <c r="D290" s="8">
        <v>893</v>
      </c>
      <c r="E290" s="262">
        <f t="shared" si="27"/>
        <v>1054</v>
      </c>
      <c r="F290" s="8">
        <v>1004</v>
      </c>
      <c r="G290" s="8">
        <v>20</v>
      </c>
      <c r="H290" s="130">
        <f t="shared" ref="H290:H296" si="29">D290+G290</f>
        <v>913</v>
      </c>
    </row>
    <row r="291" spans="1:8" ht="18" customHeight="1">
      <c r="A291" s="87" t="s">
        <v>1063</v>
      </c>
      <c r="B291" s="105" t="s">
        <v>286</v>
      </c>
      <c r="C291" s="45" t="s">
        <v>287</v>
      </c>
      <c r="D291" s="8">
        <v>415</v>
      </c>
      <c r="E291" s="262">
        <f t="shared" si="27"/>
        <v>497</v>
      </c>
      <c r="F291" s="8">
        <f t="shared" ref="F291" si="30">H291*1.1</f>
        <v>473.00000000000006</v>
      </c>
      <c r="G291" s="8">
        <v>15</v>
      </c>
      <c r="H291" s="130">
        <f t="shared" si="29"/>
        <v>430</v>
      </c>
    </row>
    <row r="292" spans="1:8" ht="18" customHeight="1">
      <c r="A292" s="87" t="s">
        <v>1064</v>
      </c>
      <c r="B292" s="53" t="s">
        <v>299</v>
      </c>
      <c r="C292" s="11" t="s">
        <v>535</v>
      </c>
      <c r="D292" s="46">
        <v>2427</v>
      </c>
      <c r="E292" s="262">
        <f t="shared" si="27"/>
        <v>3009</v>
      </c>
      <c r="F292" s="8">
        <v>2866</v>
      </c>
      <c r="G292" s="46">
        <v>178</v>
      </c>
      <c r="H292" s="130">
        <f t="shared" si="29"/>
        <v>2605</v>
      </c>
    </row>
    <row r="293" spans="1:8" ht="18" customHeight="1">
      <c r="A293" s="87" t="s">
        <v>1065</v>
      </c>
      <c r="B293" s="106" t="s">
        <v>301</v>
      </c>
      <c r="C293" s="31" t="s">
        <v>302</v>
      </c>
      <c r="D293" s="46">
        <v>956</v>
      </c>
      <c r="E293" s="262">
        <f t="shared" si="27"/>
        <v>1255</v>
      </c>
      <c r="F293" s="8">
        <v>1195</v>
      </c>
      <c r="G293" s="46">
        <v>130</v>
      </c>
      <c r="H293" s="130">
        <f t="shared" si="29"/>
        <v>1086</v>
      </c>
    </row>
    <row r="294" spans="1:8" ht="19.05" customHeight="1">
      <c r="A294" s="87" t="s">
        <v>1066</v>
      </c>
      <c r="B294" s="105" t="s">
        <v>183</v>
      </c>
      <c r="C294" s="45" t="s">
        <v>536</v>
      </c>
      <c r="D294" s="46">
        <v>95</v>
      </c>
      <c r="E294" s="262">
        <f t="shared" si="27"/>
        <v>123</v>
      </c>
      <c r="F294" s="8">
        <v>117</v>
      </c>
      <c r="G294" s="46">
        <v>11</v>
      </c>
      <c r="H294" s="130">
        <f t="shared" si="29"/>
        <v>106</v>
      </c>
    </row>
    <row r="295" spans="1:8" ht="18" customHeight="1">
      <c r="A295" s="87" t="s">
        <v>1067</v>
      </c>
      <c r="B295" s="105"/>
      <c r="C295" s="45" t="s">
        <v>537</v>
      </c>
      <c r="D295" s="46">
        <v>95</v>
      </c>
      <c r="E295" s="262">
        <f t="shared" si="27"/>
        <v>156</v>
      </c>
      <c r="F295" s="8">
        <v>149</v>
      </c>
      <c r="G295" s="46">
        <v>40</v>
      </c>
      <c r="H295" s="130">
        <f t="shared" si="29"/>
        <v>135</v>
      </c>
    </row>
    <row r="296" spans="1:8" ht="18.45" customHeight="1" thickBot="1">
      <c r="A296" s="88" t="s">
        <v>1068</v>
      </c>
      <c r="B296" s="163"/>
      <c r="C296" s="164" t="s">
        <v>538</v>
      </c>
      <c r="D296" s="165">
        <v>127</v>
      </c>
      <c r="E296" s="262">
        <f t="shared" si="27"/>
        <v>161</v>
      </c>
      <c r="F296" s="8">
        <v>153</v>
      </c>
      <c r="G296" s="165">
        <v>12</v>
      </c>
      <c r="H296" s="144">
        <f t="shared" si="29"/>
        <v>139</v>
      </c>
    </row>
    <row r="297" spans="1:8" ht="19.05" customHeight="1">
      <c r="A297" s="85"/>
      <c r="B297" s="368" t="s">
        <v>1002</v>
      </c>
      <c r="C297" s="369"/>
      <c r="D297" s="369"/>
      <c r="E297" s="369"/>
      <c r="F297" s="369"/>
      <c r="G297" s="369"/>
      <c r="H297" s="370"/>
    </row>
    <row r="298" spans="1:8" ht="14.55" customHeight="1">
      <c r="A298" s="87" t="s">
        <v>1069</v>
      </c>
      <c r="B298" s="101" t="s">
        <v>152</v>
      </c>
      <c r="C298" s="31" t="s">
        <v>539</v>
      </c>
      <c r="D298" s="43">
        <v>773</v>
      </c>
      <c r="E298" s="262">
        <f t="shared" si="27"/>
        <v>947</v>
      </c>
      <c r="F298" s="43">
        <f>H298*1.1</f>
        <v>902.00000000000011</v>
      </c>
      <c r="G298" s="43">
        <v>47</v>
      </c>
      <c r="H298" s="166">
        <f t="shared" ref="H298:H319" si="31">D298+G298</f>
        <v>820</v>
      </c>
    </row>
    <row r="299" spans="1:8">
      <c r="A299" s="87" t="s">
        <v>1070</v>
      </c>
      <c r="B299" s="101" t="s">
        <v>293</v>
      </c>
      <c r="C299" s="31" t="s">
        <v>540</v>
      </c>
      <c r="D299" s="8">
        <v>386</v>
      </c>
      <c r="E299" s="262">
        <f t="shared" si="27"/>
        <v>500</v>
      </c>
      <c r="F299" s="43">
        <v>476</v>
      </c>
      <c r="G299" s="43">
        <v>47</v>
      </c>
      <c r="H299" s="166">
        <f t="shared" si="31"/>
        <v>433</v>
      </c>
    </row>
    <row r="300" spans="1:8">
      <c r="A300" s="87" t="s">
        <v>1071</v>
      </c>
      <c r="B300" s="101" t="s">
        <v>541</v>
      </c>
      <c r="C300" s="31" t="s">
        <v>542</v>
      </c>
      <c r="D300" s="43">
        <v>352</v>
      </c>
      <c r="E300" s="262">
        <f t="shared" si="27"/>
        <v>425</v>
      </c>
      <c r="F300" s="43">
        <v>405</v>
      </c>
      <c r="G300" s="43">
        <v>16</v>
      </c>
      <c r="H300" s="166">
        <f t="shared" si="31"/>
        <v>368</v>
      </c>
    </row>
    <row r="301" spans="1:8">
      <c r="A301" s="87" t="s">
        <v>1072</v>
      </c>
      <c r="B301" s="101" t="s">
        <v>543</v>
      </c>
      <c r="C301" s="31" t="s">
        <v>544</v>
      </c>
      <c r="D301" s="43">
        <v>352</v>
      </c>
      <c r="E301" s="262">
        <f t="shared" si="27"/>
        <v>425</v>
      </c>
      <c r="F301" s="43">
        <v>405</v>
      </c>
      <c r="G301" s="43">
        <v>16</v>
      </c>
      <c r="H301" s="166">
        <f t="shared" si="31"/>
        <v>368</v>
      </c>
    </row>
    <row r="302" spans="1:8">
      <c r="A302" s="87" t="s">
        <v>1073</v>
      </c>
      <c r="B302" s="101" t="s">
        <v>545</v>
      </c>
      <c r="C302" s="31" t="s">
        <v>546</v>
      </c>
      <c r="D302" s="43">
        <v>469</v>
      </c>
      <c r="E302" s="262">
        <f t="shared" si="27"/>
        <v>561</v>
      </c>
      <c r="F302" s="43">
        <v>534</v>
      </c>
      <c r="G302" s="43">
        <v>16</v>
      </c>
      <c r="H302" s="166">
        <f t="shared" si="31"/>
        <v>485</v>
      </c>
    </row>
    <row r="303" spans="1:8">
      <c r="A303" s="87" t="s">
        <v>1074</v>
      </c>
      <c r="B303" s="101" t="s">
        <v>547</v>
      </c>
      <c r="C303" s="31" t="s">
        <v>548</v>
      </c>
      <c r="D303" s="43">
        <v>815</v>
      </c>
      <c r="E303" s="262">
        <f t="shared" si="27"/>
        <v>960</v>
      </c>
      <c r="F303" s="43">
        <v>914</v>
      </c>
      <c r="G303" s="43">
        <v>16</v>
      </c>
      <c r="H303" s="166">
        <f t="shared" si="31"/>
        <v>831</v>
      </c>
    </row>
    <row r="304" spans="1:8">
      <c r="A304" s="139" t="s">
        <v>1075</v>
      </c>
      <c r="B304" s="104" t="s">
        <v>549</v>
      </c>
      <c r="C304" s="31" t="s">
        <v>550</v>
      </c>
      <c r="D304" s="43">
        <v>236</v>
      </c>
      <c r="E304" s="262">
        <f t="shared" si="27"/>
        <v>291</v>
      </c>
      <c r="F304" s="43">
        <v>277</v>
      </c>
      <c r="G304" s="43">
        <v>16</v>
      </c>
      <c r="H304" s="166">
        <f t="shared" si="31"/>
        <v>252</v>
      </c>
    </row>
    <row r="305" spans="1:8" ht="28.8">
      <c r="A305" s="87" t="s">
        <v>1076</v>
      </c>
      <c r="B305" s="101" t="s">
        <v>551</v>
      </c>
      <c r="C305" s="31" t="s">
        <v>552</v>
      </c>
      <c r="D305" s="43">
        <v>404</v>
      </c>
      <c r="E305" s="262">
        <f t="shared" si="27"/>
        <v>642</v>
      </c>
      <c r="F305" s="43">
        <v>611</v>
      </c>
      <c r="G305" s="43">
        <v>151</v>
      </c>
      <c r="H305" s="166">
        <f t="shared" si="31"/>
        <v>555</v>
      </c>
    </row>
    <row r="306" spans="1:8">
      <c r="A306" s="87" t="s">
        <v>1077</v>
      </c>
      <c r="B306" s="101" t="s">
        <v>553</v>
      </c>
      <c r="C306" s="31" t="s">
        <v>554</v>
      </c>
      <c r="D306" s="43">
        <v>705</v>
      </c>
      <c r="E306" s="262">
        <f t="shared" si="27"/>
        <v>833</v>
      </c>
      <c r="F306" s="43">
        <v>793</v>
      </c>
      <c r="G306" s="43">
        <v>16</v>
      </c>
      <c r="H306" s="166">
        <f t="shared" si="31"/>
        <v>721</v>
      </c>
    </row>
    <row r="307" spans="1:8" ht="18.45" customHeight="1">
      <c r="A307" s="87" t="s">
        <v>1078</v>
      </c>
      <c r="B307" s="101" t="s">
        <v>555</v>
      </c>
      <c r="C307" s="31" t="s">
        <v>556</v>
      </c>
      <c r="D307" s="43">
        <v>164</v>
      </c>
      <c r="E307" s="262">
        <f t="shared" si="27"/>
        <v>201</v>
      </c>
      <c r="F307" s="43">
        <v>191</v>
      </c>
      <c r="G307" s="43">
        <v>10</v>
      </c>
      <c r="H307" s="166">
        <f t="shared" si="31"/>
        <v>174</v>
      </c>
    </row>
    <row r="308" spans="1:8" ht="17.55" customHeight="1">
      <c r="A308" s="87" t="s">
        <v>1079</v>
      </c>
      <c r="B308" s="101" t="s">
        <v>557</v>
      </c>
      <c r="C308" s="31" t="s">
        <v>558</v>
      </c>
      <c r="D308" s="43">
        <v>466</v>
      </c>
      <c r="E308" s="262">
        <f t="shared" si="27"/>
        <v>557</v>
      </c>
      <c r="F308" s="43">
        <v>530</v>
      </c>
      <c r="G308" s="43">
        <v>16</v>
      </c>
      <c r="H308" s="166">
        <f t="shared" si="31"/>
        <v>482</v>
      </c>
    </row>
    <row r="309" spans="1:8">
      <c r="A309" s="87" t="s">
        <v>1080</v>
      </c>
      <c r="B309" s="101" t="s">
        <v>559</v>
      </c>
      <c r="C309" s="31" t="s">
        <v>560</v>
      </c>
      <c r="D309" s="43">
        <v>477</v>
      </c>
      <c r="E309" s="262">
        <f t="shared" si="27"/>
        <v>569</v>
      </c>
      <c r="F309" s="43">
        <v>542</v>
      </c>
      <c r="G309" s="43">
        <v>16</v>
      </c>
      <c r="H309" s="166">
        <f t="shared" si="31"/>
        <v>493</v>
      </c>
    </row>
    <row r="310" spans="1:8">
      <c r="A310" s="87" t="s">
        <v>1081</v>
      </c>
      <c r="B310" s="101" t="s">
        <v>561</v>
      </c>
      <c r="C310" s="31" t="s">
        <v>562</v>
      </c>
      <c r="D310" s="43">
        <v>351</v>
      </c>
      <c r="E310" s="262">
        <f t="shared" si="27"/>
        <v>424</v>
      </c>
      <c r="F310" s="43">
        <v>404</v>
      </c>
      <c r="G310" s="43">
        <v>16</v>
      </c>
      <c r="H310" s="166">
        <f t="shared" si="31"/>
        <v>367</v>
      </c>
    </row>
    <row r="311" spans="1:8" ht="17.55" customHeight="1">
      <c r="A311" s="87" t="s">
        <v>1082</v>
      </c>
      <c r="B311" s="101" t="s">
        <v>563</v>
      </c>
      <c r="C311" s="31" t="s">
        <v>564</v>
      </c>
      <c r="D311" s="43">
        <v>739</v>
      </c>
      <c r="E311" s="262">
        <f t="shared" si="27"/>
        <v>873</v>
      </c>
      <c r="F311" s="43">
        <v>831</v>
      </c>
      <c r="G311" s="43">
        <v>16</v>
      </c>
      <c r="H311" s="166">
        <f t="shared" si="31"/>
        <v>755</v>
      </c>
    </row>
    <row r="312" spans="1:8" ht="19.05" customHeight="1">
      <c r="A312" s="87" t="s">
        <v>1083</v>
      </c>
      <c r="B312" s="101" t="s">
        <v>455</v>
      </c>
      <c r="C312" s="31" t="s">
        <v>456</v>
      </c>
      <c r="D312" s="43">
        <v>739</v>
      </c>
      <c r="E312" s="262">
        <f t="shared" si="27"/>
        <v>873</v>
      </c>
      <c r="F312" s="43">
        <v>831</v>
      </c>
      <c r="G312" s="43">
        <v>16</v>
      </c>
      <c r="H312" s="166">
        <f t="shared" si="31"/>
        <v>755</v>
      </c>
    </row>
    <row r="313" spans="1:8" ht="28.8">
      <c r="A313" s="87" t="s">
        <v>1084</v>
      </c>
      <c r="B313" s="101" t="s">
        <v>565</v>
      </c>
      <c r="C313" s="31" t="s">
        <v>566</v>
      </c>
      <c r="D313" s="43">
        <v>739</v>
      </c>
      <c r="E313" s="262">
        <f t="shared" si="27"/>
        <v>873</v>
      </c>
      <c r="F313" s="43">
        <v>831</v>
      </c>
      <c r="G313" s="43">
        <v>16</v>
      </c>
      <c r="H313" s="166">
        <f t="shared" si="31"/>
        <v>755</v>
      </c>
    </row>
    <row r="314" spans="1:8" ht="24.45" customHeight="1">
      <c r="A314" s="87" t="s">
        <v>1085</v>
      </c>
      <c r="B314" s="101" t="s">
        <v>567</v>
      </c>
      <c r="C314" s="31" t="s">
        <v>568</v>
      </c>
      <c r="D314" s="43">
        <v>355</v>
      </c>
      <c r="E314" s="262">
        <f t="shared" si="27"/>
        <v>428</v>
      </c>
      <c r="F314" s="43">
        <v>408</v>
      </c>
      <c r="G314" s="43">
        <v>16</v>
      </c>
      <c r="H314" s="166">
        <f t="shared" si="31"/>
        <v>371</v>
      </c>
    </row>
    <row r="315" spans="1:8" ht="22.5" customHeight="1">
      <c r="A315" s="87" t="s">
        <v>1086</v>
      </c>
      <c r="B315" s="101" t="s">
        <v>569</v>
      </c>
      <c r="C315" s="31" t="s">
        <v>570</v>
      </c>
      <c r="D315" s="43">
        <v>691</v>
      </c>
      <c r="E315" s="262">
        <f t="shared" si="27"/>
        <v>984</v>
      </c>
      <c r="F315" s="43">
        <v>937</v>
      </c>
      <c r="G315" s="43">
        <v>161</v>
      </c>
      <c r="H315" s="166">
        <f t="shared" si="31"/>
        <v>852</v>
      </c>
    </row>
    <row r="316" spans="1:8" ht="18.45" customHeight="1" thickBot="1">
      <c r="A316" s="176" t="s">
        <v>1087</v>
      </c>
      <c r="B316" s="230" t="s">
        <v>571</v>
      </c>
      <c r="C316" s="233" t="s">
        <v>572</v>
      </c>
      <c r="D316" s="234">
        <v>164</v>
      </c>
      <c r="E316" s="262">
        <f t="shared" si="27"/>
        <v>201</v>
      </c>
      <c r="F316" s="234">
        <v>191</v>
      </c>
      <c r="G316" s="43">
        <v>10</v>
      </c>
      <c r="H316" s="166">
        <f t="shared" si="31"/>
        <v>174</v>
      </c>
    </row>
    <row r="317" spans="1:8" ht="22.5" customHeight="1">
      <c r="A317" s="79" t="s">
        <v>1088</v>
      </c>
      <c r="B317" s="101" t="s">
        <v>85</v>
      </c>
      <c r="C317" s="7" t="s">
        <v>86</v>
      </c>
      <c r="D317" s="8">
        <v>252</v>
      </c>
      <c r="E317" s="262">
        <f t="shared" si="27"/>
        <v>347</v>
      </c>
      <c r="F317" s="8">
        <f>H317*1.1</f>
        <v>330</v>
      </c>
      <c r="G317" s="128">
        <v>48</v>
      </c>
      <c r="H317" s="129">
        <f t="shared" si="31"/>
        <v>300</v>
      </c>
    </row>
    <row r="318" spans="1:8" ht="20.55" customHeight="1">
      <c r="A318" s="87" t="s">
        <v>1089</v>
      </c>
      <c r="B318" s="101" t="s">
        <v>85</v>
      </c>
      <c r="C318" s="7" t="s">
        <v>87</v>
      </c>
      <c r="D318" s="8">
        <v>123</v>
      </c>
      <c r="E318" s="262">
        <f t="shared" si="27"/>
        <v>177</v>
      </c>
      <c r="F318" s="8">
        <v>169</v>
      </c>
      <c r="G318" s="8">
        <v>31</v>
      </c>
      <c r="H318" s="130">
        <f t="shared" si="31"/>
        <v>154</v>
      </c>
    </row>
    <row r="319" spans="1:8" ht="23.55" customHeight="1">
      <c r="A319" s="176" t="s">
        <v>1090</v>
      </c>
      <c r="B319" s="230" t="s">
        <v>88</v>
      </c>
      <c r="C319" s="231" t="s">
        <v>89</v>
      </c>
      <c r="D319" s="192">
        <v>57</v>
      </c>
      <c r="E319" s="262">
        <f t="shared" si="27"/>
        <v>107</v>
      </c>
      <c r="F319" s="185">
        <v>102</v>
      </c>
      <c r="G319" s="8">
        <v>36</v>
      </c>
      <c r="H319" s="130">
        <f t="shared" si="31"/>
        <v>93</v>
      </c>
    </row>
    <row r="320" spans="1:8" ht="23.55" customHeight="1">
      <c r="A320" s="193"/>
      <c r="B320" s="338"/>
      <c r="C320" s="339"/>
      <c r="D320" s="185"/>
      <c r="E320" s="340"/>
      <c r="F320" s="341"/>
      <c r="G320" s="342"/>
      <c r="H320" s="343"/>
    </row>
    <row r="321" spans="1:8" ht="23.55" customHeight="1" thickBot="1">
      <c r="A321" s="193"/>
      <c r="B321" s="338"/>
      <c r="C321" s="339"/>
      <c r="D321" s="185"/>
      <c r="E321" s="340"/>
      <c r="F321" s="341"/>
      <c r="G321" s="342"/>
      <c r="H321" s="343"/>
    </row>
    <row r="322" spans="1:8" ht="23.55" customHeight="1" thickBot="1">
      <c r="A322" s="235"/>
      <c r="B322" s="236"/>
      <c r="C322" s="237" t="s">
        <v>142</v>
      </c>
      <c r="D322" s="35"/>
      <c r="E322" s="261"/>
      <c r="F322" s="232"/>
      <c r="G322" s="211"/>
      <c r="H322" s="57"/>
    </row>
    <row r="323" spans="1:8" ht="42" customHeight="1">
      <c r="A323" s="238" t="s">
        <v>1091</v>
      </c>
      <c r="B323" s="239"/>
      <c r="C323" s="23" t="s">
        <v>143</v>
      </c>
      <c r="D323" s="15"/>
      <c r="E323" s="293">
        <f>SUM(E324:E333)</f>
        <v>2428</v>
      </c>
      <c r="F323" s="240">
        <f>SUM(F324:F333)</f>
        <v>2313</v>
      </c>
      <c r="G323" s="15"/>
      <c r="H323" s="16">
        <f>SUM(H324:H333)</f>
        <v>2101</v>
      </c>
    </row>
    <row r="324" spans="1:8" ht="10.95" customHeight="1">
      <c r="A324" s="241"/>
      <c r="B324" s="242" t="s">
        <v>144</v>
      </c>
      <c r="C324" s="18" t="s">
        <v>145</v>
      </c>
      <c r="D324" s="18"/>
      <c r="E324" s="262">
        <f t="shared" si="27"/>
        <v>148</v>
      </c>
      <c r="F324" s="243">
        <v>141</v>
      </c>
      <c r="G324" s="18"/>
      <c r="H324" s="26">
        <v>128</v>
      </c>
    </row>
    <row r="325" spans="1:8" ht="10.95" customHeight="1">
      <c r="A325" s="241"/>
      <c r="B325" s="242" t="s">
        <v>146</v>
      </c>
      <c r="C325" s="18" t="s">
        <v>147</v>
      </c>
      <c r="D325" s="18"/>
      <c r="E325" s="262">
        <f t="shared" si="27"/>
        <v>103</v>
      </c>
      <c r="F325" s="243">
        <v>98</v>
      </c>
      <c r="G325" s="18"/>
      <c r="H325" s="26">
        <v>89</v>
      </c>
    </row>
    <row r="326" spans="1:8" ht="10.95" customHeight="1">
      <c r="A326" s="241"/>
      <c r="B326" s="242" t="s">
        <v>148</v>
      </c>
      <c r="C326" s="18" t="s">
        <v>149</v>
      </c>
      <c r="D326" s="18"/>
      <c r="E326" s="262">
        <f t="shared" si="27"/>
        <v>113</v>
      </c>
      <c r="F326" s="243">
        <v>108</v>
      </c>
      <c r="G326" s="18"/>
      <c r="H326" s="26">
        <v>98</v>
      </c>
    </row>
    <row r="327" spans="1:8" ht="10.95" customHeight="1">
      <c r="A327" s="241"/>
      <c r="B327" s="242" t="s">
        <v>150</v>
      </c>
      <c r="C327" s="18" t="s">
        <v>151</v>
      </c>
      <c r="D327" s="18"/>
      <c r="E327" s="262">
        <f t="shared" si="27"/>
        <v>113</v>
      </c>
      <c r="F327" s="243">
        <v>108</v>
      </c>
      <c r="G327" s="18"/>
      <c r="H327" s="26">
        <v>98</v>
      </c>
    </row>
    <row r="328" spans="1:8" ht="10.95" customHeight="1">
      <c r="A328" s="241"/>
      <c r="B328" s="242" t="s">
        <v>152</v>
      </c>
      <c r="C328" s="18" t="s">
        <v>153</v>
      </c>
      <c r="D328" s="18"/>
      <c r="E328" s="262">
        <f t="shared" si="27"/>
        <v>110</v>
      </c>
      <c r="F328" s="243">
        <v>105</v>
      </c>
      <c r="G328" s="18"/>
      <c r="H328" s="26">
        <v>95</v>
      </c>
    </row>
    <row r="329" spans="1:8" ht="10.95" customHeight="1">
      <c r="A329" s="241"/>
      <c r="B329" s="242" t="s">
        <v>154</v>
      </c>
      <c r="C329" s="18" t="s">
        <v>155</v>
      </c>
      <c r="D329" s="18"/>
      <c r="E329" s="262">
        <f t="shared" si="27"/>
        <v>68</v>
      </c>
      <c r="F329" s="243">
        <v>65</v>
      </c>
      <c r="G329" s="18"/>
      <c r="H329" s="26">
        <v>59</v>
      </c>
    </row>
    <row r="330" spans="1:8" ht="10.95" customHeight="1">
      <c r="A330" s="241"/>
      <c r="B330" s="242" t="s">
        <v>156</v>
      </c>
      <c r="C330" s="18" t="s">
        <v>157</v>
      </c>
      <c r="D330" s="18"/>
      <c r="E330" s="262">
        <f t="shared" si="27"/>
        <v>110</v>
      </c>
      <c r="F330" s="243">
        <v>105</v>
      </c>
      <c r="G330" s="18"/>
      <c r="H330" s="26">
        <v>95</v>
      </c>
    </row>
    <row r="331" spans="1:8" ht="10.95" customHeight="1">
      <c r="A331" s="241"/>
      <c r="B331" s="242" t="s">
        <v>158</v>
      </c>
      <c r="C331" s="18" t="s">
        <v>159</v>
      </c>
      <c r="D331" s="28">
        <v>73</v>
      </c>
      <c r="E331" s="262">
        <f t="shared" si="27"/>
        <v>99</v>
      </c>
      <c r="F331" s="243">
        <v>94</v>
      </c>
      <c r="G331" s="28">
        <v>12</v>
      </c>
      <c r="H331" s="26">
        <f>D331+G331</f>
        <v>85</v>
      </c>
    </row>
    <row r="332" spans="1:8" ht="10.95" customHeight="1">
      <c r="A332" s="244"/>
      <c r="B332" s="242" t="s">
        <v>179</v>
      </c>
      <c r="C332" s="18" t="s">
        <v>180</v>
      </c>
      <c r="D332" s="18"/>
      <c r="E332" s="262">
        <f t="shared" si="27"/>
        <v>289</v>
      </c>
      <c r="F332" s="243">
        <f t="shared" ref="F332:F401" si="32">H332*1.1</f>
        <v>275</v>
      </c>
      <c r="G332" s="18"/>
      <c r="H332" s="26">
        <v>250</v>
      </c>
    </row>
    <row r="333" spans="1:8" ht="40.950000000000003" customHeight="1">
      <c r="A333" s="241"/>
      <c r="B333" s="245" t="s">
        <v>160</v>
      </c>
      <c r="C333" s="18" t="s">
        <v>161</v>
      </c>
      <c r="D333" s="18"/>
      <c r="E333" s="262">
        <f>ROUND(F333*$E$6,0)</f>
        <v>1275</v>
      </c>
      <c r="F333" s="240">
        <v>1214</v>
      </c>
      <c r="G333" s="18"/>
      <c r="H333" s="26">
        <v>1104</v>
      </c>
    </row>
    <row r="334" spans="1:8" ht="34.049999999999997" customHeight="1">
      <c r="A334" s="241"/>
      <c r="B334" s="242"/>
      <c r="C334" s="18" t="s">
        <v>162</v>
      </c>
      <c r="D334" s="18"/>
      <c r="E334" s="262"/>
      <c r="F334" s="18"/>
      <c r="G334" s="18"/>
      <c r="H334" s="26"/>
    </row>
    <row r="335" spans="1:8" ht="10.95" customHeight="1">
      <c r="A335" s="241"/>
      <c r="B335" s="242" t="s">
        <v>163</v>
      </c>
      <c r="C335" s="18" t="s">
        <v>164</v>
      </c>
      <c r="D335" s="18"/>
      <c r="E335" s="262">
        <f t="shared" si="27"/>
        <v>214</v>
      </c>
      <c r="F335" s="240">
        <v>204</v>
      </c>
      <c r="G335" s="18"/>
      <c r="H335" s="26">
        <v>185</v>
      </c>
    </row>
    <row r="336" spans="1:8" ht="10.95" customHeight="1">
      <c r="A336" s="241"/>
      <c r="B336" s="242" t="s">
        <v>165</v>
      </c>
      <c r="C336" s="246" t="s">
        <v>166</v>
      </c>
      <c r="D336" s="246"/>
      <c r="E336" s="262">
        <f t="shared" si="27"/>
        <v>96</v>
      </c>
      <c r="F336" s="240">
        <v>91</v>
      </c>
      <c r="G336" s="19"/>
      <c r="H336" s="55">
        <v>83</v>
      </c>
    </row>
    <row r="337" spans="1:8" ht="10.95" customHeight="1">
      <c r="A337" s="241"/>
      <c r="B337" s="242" t="s">
        <v>167</v>
      </c>
      <c r="C337" s="246" t="s">
        <v>168</v>
      </c>
      <c r="D337" s="246"/>
      <c r="E337" s="262">
        <f t="shared" si="27"/>
        <v>138</v>
      </c>
      <c r="F337" s="240">
        <v>131</v>
      </c>
      <c r="G337" s="19"/>
      <c r="H337" s="55">
        <v>119</v>
      </c>
    </row>
    <row r="338" spans="1:8" ht="10.95" customHeight="1">
      <c r="A338" s="241"/>
      <c r="B338" s="242" t="s">
        <v>169</v>
      </c>
      <c r="C338" s="246" t="s">
        <v>170</v>
      </c>
      <c r="D338" s="246"/>
      <c r="E338" s="262">
        <f t="shared" si="27"/>
        <v>163</v>
      </c>
      <c r="F338" s="240">
        <v>155</v>
      </c>
      <c r="G338" s="19"/>
      <c r="H338" s="55">
        <v>141</v>
      </c>
    </row>
    <row r="339" spans="1:8" ht="10.95" customHeight="1" thickBot="1">
      <c r="A339" s="247"/>
      <c r="B339" s="248" t="s">
        <v>171</v>
      </c>
      <c r="C339" s="249" t="s">
        <v>172</v>
      </c>
      <c r="D339" s="250">
        <v>649</v>
      </c>
      <c r="E339" s="262">
        <f t="shared" si="27"/>
        <v>1097</v>
      </c>
      <c r="F339" s="251">
        <f t="shared" si="32"/>
        <v>1045</v>
      </c>
      <c r="G339" s="91">
        <v>301</v>
      </c>
      <c r="H339" s="13">
        <f>D339+G339</f>
        <v>950</v>
      </c>
    </row>
    <row r="340" spans="1:8" ht="28.05" customHeight="1">
      <c r="A340" s="252" t="s">
        <v>1092</v>
      </c>
      <c r="B340" s="253"/>
      <c r="C340" s="17" t="s">
        <v>173</v>
      </c>
      <c r="D340" s="25"/>
      <c r="E340" s="294">
        <f>SUM(E341:E348)</f>
        <v>2230</v>
      </c>
      <c r="F340" s="284">
        <f>SUM(F341:F348)</f>
        <v>2123</v>
      </c>
      <c r="G340" s="208"/>
      <c r="H340" s="54">
        <f>SUM(H341:H348)</f>
        <v>1930</v>
      </c>
    </row>
    <row r="341" spans="1:8" ht="10.95" customHeight="1">
      <c r="A341" s="244"/>
      <c r="B341" s="242" t="s">
        <v>144</v>
      </c>
      <c r="C341" s="18" t="s">
        <v>145</v>
      </c>
      <c r="D341" s="18"/>
      <c r="E341" s="262">
        <f t="shared" si="27"/>
        <v>148</v>
      </c>
      <c r="F341" s="285">
        <v>141</v>
      </c>
      <c r="G341" s="209"/>
      <c r="H341" s="26">
        <v>128</v>
      </c>
    </row>
    <row r="342" spans="1:8" ht="10.95" customHeight="1">
      <c r="A342" s="244"/>
      <c r="B342" s="242" t="s">
        <v>146</v>
      </c>
      <c r="C342" s="18" t="s">
        <v>147</v>
      </c>
      <c r="D342" s="18"/>
      <c r="E342" s="262">
        <f t="shared" si="27"/>
        <v>103</v>
      </c>
      <c r="F342" s="285">
        <v>98</v>
      </c>
      <c r="G342" s="209"/>
      <c r="H342" s="26">
        <v>89</v>
      </c>
    </row>
    <row r="343" spans="1:8" ht="10.95" customHeight="1">
      <c r="A343" s="244"/>
      <c r="B343" s="242" t="s">
        <v>148</v>
      </c>
      <c r="C343" s="18" t="s">
        <v>149</v>
      </c>
      <c r="D343" s="18"/>
      <c r="E343" s="262">
        <f t="shared" ref="E343:E361" si="33">ROUND(F343*$E$6,0)</f>
        <v>113</v>
      </c>
      <c r="F343" s="285">
        <v>108</v>
      </c>
      <c r="G343" s="209"/>
      <c r="H343" s="26">
        <v>98</v>
      </c>
    </row>
    <row r="344" spans="1:8" ht="10.95" customHeight="1">
      <c r="A344" s="244"/>
      <c r="B344" s="242" t="s">
        <v>167</v>
      </c>
      <c r="C344" s="18" t="s">
        <v>168</v>
      </c>
      <c r="D344" s="18"/>
      <c r="E344" s="262">
        <f t="shared" si="33"/>
        <v>138</v>
      </c>
      <c r="F344" s="285">
        <v>131</v>
      </c>
      <c r="G344" s="209"/>
      <c r="H344" s="26">
        <v>119</v>
      </c>
    </row>
    <row r="345" spans="1:8" ht="10.95" customHeight="1">
      <c r="A345" s="244"/>
      <c r="B345" s="242" t="s">
        <v>165</v>
      </c>
      <c r="C345" s="18" t="s">
        <v>166</v>
      </c>
      <c r="D345" s="18"/>
      <c r="E345" s="262">
        <f t="shared" si="33"/>
        <v>96</v>
      </c>
      <c r="F345" s="285">
        <v>91</v>
      </c>
      <c r="G345" s="209"/>
      <c r="H345" s="26">
        <v>83</v>
      </c>
    </row>
    <row r="346" spans="1:8" ht="10.95" customHeight="1">
      <c r="A346" s="244"/>
      <c r="B346" s="242" t="s">
        <v>154</v>
      </c>
      <c r="C346" s="18" t="s">
        <v>155</v>
      </c>
      <c r="D346" s="18"/>
      <c r="E346" s="262">
        <f t="shared" si="33"/>
        <v>68</v>
      </c>
      <c r="F346" s="285">
        <v>65</v>
      </c>
      <c r="G346" s="209"/>
      <c r="H346" s="26">
        <v>59</v>
      </c>
    </row>
    <row r="347" spans="1:8" ht="10.95" customHeight="1">
      <c r="A347" s="244"/>
      <c r="B347" s="242" t="s">
        <v>179</v>
      </c>
      <c r="C347" s="18" t="s">
        <v>180</v>
      </c>
      <c r="D347" s="18"/>
      <c r="E347" s="262">
        <f t="shared" si="33"/>
        <v>289</v>
      </c>
      <c r="F347" s="285">
        <f t="shared" si="32"/>
        <v>275</v>
      </c>
      <c r="G347" s="209"/>
      <c r="H347" s="26">
        <v>250</v>
      </c>
    </row>
    <row r="348" spans="1:8" ht="65.55" customHeight="1">
      <c r="A348" s="244"/>
      <c r="B348" s="245" t="s">
        <v>160</v>
      </c>
      <c r="C348" s="18" t="s">
        <v>161</v>
      </c>
      <c r="D348" s="18"/>
      <c r="E348" s="262">
        <f>ROUND(F348*$E$6,0)</f>
        <v>1275</v>
      </c>
      <c r="F348" s="285">
        <v>1214</v>
      </c>
      <c r="G348" s="209"/>
      <c r="H348" s="26">
        <v>1104</v>
      </c>
    </row>
    <row r="349" spans="1:8" ht="18.45" customHeight="1">
      <c r="A349" s="244"/>
      <c r="B349" s="242"/>
      <c r="C349" s="18" t="s">
        <v>162</v>
      </c>
      <c r="D349" s="18"/>
      <c r="E349" s="262"/>
      <c r="F349" s="285"/>
      <c r="G349" s="209"/>
      <c r="H349" s="26"/>
    </row>
    <row r="350" spans="1:8" ht="10.95" customHeight="1">
      <c r="A350" s="244"/>
      <c r="B350" s="242" t="s">
        <v>169</v>
      </c>
      <c r="C350" s="18" t="s">
        <v>170</v>
      </c>
      <c r="D350" s="18"/>
      <c r="E350" s="262">
        <f t="shared" si="33"/>
        <v>163</v>
      </c>
      <c r="F350" s="285">
        <v>155</v>
      </c>
      <c r="G350" s="209"/>
      <c r="H350" s="55">
        <v>141</v>
      </c>
    </row>
    <row r="351" spans="1:8" ht="10.95" customHeight="1" thickBot="1">
      <c r="A351" s="254"/>
      <c r="B351" s="255" t="s">
        <v>171</v>
      </c>
      <c r="C351" s="256" t="s">
        <v>172</v>
      </c>
      <c r="D351" s="257">
        <v>649</v>
      </c>
      <c r="E351" s="271">
        <f t="shared" si="33"/>
        <v>1097</v>
      </c>
      <c r="F351" s="286">
        <f t="shared" si="32"/>
        <v>1045</v>
      </c>
      <c r="G351" s="270">
        <v>301</v>
      </c>
      <c r="H351" s="57">
        <f>D351+G351</f>
        <v>950</v>
      </c>
    </row>
    <row r="352" spans="1:8" ht="51" customHeight="1">
      <c r="A352" s="252" t="s">
        <v>1093</v>
      </c>
      <c r="B352" s="253"/>
      <c r="C352" s="17" t="s">
        <v>174</v>
      </c>
      <c r="D352" s="25"/>
      <c r="E352" s="295">
        <f>SUM(E353:E359)</f>
        <v>2092</v>
      </c>
      <c r="F352" s="284">
        <f>SUM(F353:F359)</f>
        <v>1992</v>
      </c>
      <c r="G352" s="263"/>
      <c r="H352" s="16">
        <f>SUM(H353:H359)</f>
        <v>1811</v>
      </c>
    </row>
    <row r="353" spans="1:8" ht="10.95" customHeight="1">
      <c r="A353" s="244"/>
      <c r="B353" s="242" t="s">
        <v>144</v>
      </c>
      <c r="C353" s="18" t="s">
        <v>145</v>
      </c>
      <c r="D353" s="18"/>
      <c r="E353" s="262">
        <f t="shared" si="33"/>
        <v>148</v>
      </c>
      <c r="F353" s="285">
        <v>141</v>
      </c>
      <c r="G353" s="209"/>
      <c r="H353" s="26">
        <v>128</v>
      </c>
    </row>
    <row r="354" spans="1:8" ht="10.95" customHeight="1">
      <c r="A354" s="244"/>
      <c r="B354" s="242" t="s">
        <v>146</v>
      </c>
      <c r="C354" s="18" t="s">
        <v>147</v>
      </c>
      <c r="D354" s="18"/>
      <c r="E354" s="262">
        <f t="shared" si="33"/>
        <v>103</v>
      </c>
      <c r="F354" s="285">
        <v>98</v>
      </c>
      <c r="G354" s="209"/>
      <c r="H354" s="26">
        <v>89</v>
      </c>
    </row>
    <row r="355" spans="1:8" ht="10.95" customHeight="1">
      <c r="A355" s="244"/>
      <c r="B355" s="242" t="s">
        <v>148</v>
      </c>
      <c r="C355" s="18" t="s">
        <v>149</v>
      </c>
      <c r="D355" s="18"/>
      <c r="E355" s="262">
        <f t="shared" si="33"/>
        <v>113</v>
      </c>
      <c r="F355" s="285">
        <v>108</v>
      </c>
      <c r="G355" s="209"/>
      <c r="H355" s="26">
        <v>98</v>
      </c>
    </row>
    <row r="356" spans="1:8" ht="10.95" customHeight="1">
      <c r="A356" s="244"/>
      <c r="B356" s="242" t="s">
        <v>165</v>
      </c>
      <c r="C356" s="18" t="s">
        <v>166</v>
      </c>
      <c r="D356" s="18"/>
      <c r="E356" s="262">
        <f t="shared" si="33"/>
        <v>96</v>
      </c>
      <c r="F356" s="285">
        <v>91</v>
      </c>
      <c r="G356" s="209"/>
      <c r="H356" s="26">
        <v>83</v>
      </c>
    </row>
    <row r="357" spans="1:8" ht="10.95" customHeight="1">
      <c r="A357" s="244"/>
      <c r="B357" s="242" t="s">
        <v>154</v>
      </c>
      <c r="C357" s="18" t="s">
        <v>155</v>
      </c>
      <c r="D357" s="18"/>
      <c r="E357" s="262">
        <f t="shared" si="33"/>
        <v>68</v>
      </c>
      <c r="F357" s="285">
        <v>65</v>
      </c>
      <c r="G357" s="209"/>
      <c r="H357" s="26">
        <v>59</v>
      </c>
    </row>
    <row r="358" spans="1:8" ht="10.95" customHeight="1">
      <c r="A358" s="244"/>
      <c r="B358" s="242" t="s">
        <v>179</v>
      </c>
      <c r="C358" s="18" t="s">
        <v>180</v>
      </c>
      <c r="D358" s="18"/>
      <c r="E358" s="262">
        <f t="shared" si="33"/>
        <v>289</v>
      </c>
      <c r="F358" s="285">
        <f t="shared" ref="F358" si="34">H358*1.1</f>
        <v>275</v>
      </c>
      <c r="G358" s="209"/>
      <c r="H358" s="26">
        <v>250</v>
      </c>
    </row>
    <row r="359" spans="1:8" ht="78.45" customHeight="1">
      <c r="A359" s="244"/>
      <c r="B359" s="258" t="s">
        <v>160</v>
      </c>
      <c r="C359" s="259" t="s">
        <v>161</v>
      </c>
      <c r="D359" s="259"/>
      <c r="E359" s="262">
        <f t="shared" si="33"/>
        <v>1275</v>
      </c>
      <c r="F359" s="285">
        <v>1214</v>
      </c>
      <c r="G359" s="264"/>
      <c r="H359" s="26">
        <v>1104</v>
      </c>
    </row>
    <row r="360" spans="1:8">
      <c r="A360" s="244"/>
      <c r="B360" s="242"/>
      <c r="C360" s="18" t="s">
        <v>162</v>
      </c>
      <c r="D360" s="18"/>
      <c r="E360" s="15"/>
      <c r="F360" s="285"/>
      <c r="G360" s="209"/>
      <c r="H360" s="26"/>
    </row>
    <row r="361" spans="1:8" ht="14.55" customHeight="1" thickBot="1">
      <c r="A361" s="254"/>
      <c r="B361" s="255" t="s">
        <v>169</v>
      </c>
      <c r="C361" s="22" t="s">
        <v>170</v>
      </c>
      <c r="D361" s="22"/>
      <c r="E361" s="271">
        <f t="shared" si="33"/>
        <v>163</v>
      </c>
      <c r="F361" s="286">
        <v>155</v>
      </c>
      <c r="G361" s="265"/>
      <c r="H361" s="127">
        <v>141</v>
      </c>
    </row>
    <row r="362" spans="1:8" ht="34.950000000000003" customHeight="1">
      <c r="A362" s="85" t="s">
        <v>1094</v>
      </c>
      <c r="B362" s="108"/>
      <c r="C362" s="17" t="s">
        <v>1439</v>
      </c>
      <c r="D362" s="25"/>
      <c r="E362" s="294">
        <f>SUM(E363:E370)</f>
        <v>3295</v>
      </c>
      <c r="F362" s="212">
        <f>SUM(F363:F370)</f>
        <v>3139</v>
      </c>
      <c r="G362" s="288"/>
      <c r="H362" s="224"/>
    </row>
    <row r="363" spans="1:8" ht="16.95" customHeight="1">
      <c r="A363" s="87"/>
      <c r="B363" s="96" t="s">
        <v>144</v>
      </c>
      <c r="C363" s="18" t="s">
        <v>145</v>
      </c>
      <c r="D363" s="18"/>
      <c r="E363" s="262">
        <f t="shared" ref="E363:E369" si="35">ROUND(F363*$E$6,0)</f>
        <v>215</v>
      </c>
      <c r="F363" s="213">
        <v>205</v>
      </c>
      <c r="G363" s="288"/>
      <c r="H363" s="224"/>
    </row>
    <row r="364" spans="1:8" ht="16.05" customHeight="1">
      <c r="A364" s="87"/>
      <c r="B364" s="96" t="s">
        <v>146</v>
      </c>
      <c r="C364" s="18" t="s">
        <v>147</v>
      </c>
      <c r="D364" s="18"/>
      <c r="E364" s="262">
        <f t="shared" si="35"/>
        <v>152</v>
      </c>
      <c r="F364" s="213">
        <v>145</v>
      </c>
      <c r="G364" s="288"/>
      <c r="H364" s="224"/>
    </row>
    <row r="365" spans="1:8" ht="16.95" customHeight="1">
      <c r="A365" s="87"/>
      <c r="B365" s="96" t="s">
        <v>148</v>
      </c>
      <c r="C365" s="18" t="s">
        <v>149</v>
      </c>
      <c r="D365" s="18"/>
      <c r="E365" s="262">
        <f t="shared" si="35"/>
        <v>164</v>
      </c>
      <c r="F365" s="213">
        <v>156</v>
      </c>
      <c r="G365" s="288"/>
      <c r="H365" s="224"/>
    </row>
    <row r="366" spans="1:8" ht="17.55" customHeight="1">
      <c r="A366" s="87"/>
      <c r="B366" s="96" t="s">
        <v>167</v>
      </c>
      <c r="C366" s="18" t="s">
        <v>168</v>
      </c>
      <c r="D366" s="18"/>
      <c r="E366" s="262">
        <f t="shared" si="35"/>
        <v>224</v>
      </c>
      <c r="F366" s="213">
        <v>213</v>
      </c>
      <c r="G366" s="288"/>
      <c r="H366" s="224"/>
    </row>
    <row r="367" spans="1:8" ht="17.55" customHeight="1">
      <c r="A367" s="87"/>
      <c r="B367" s="96" t="s">
        <v>165</v>
      </c>
      <c r="C367" s="18" t="s">
        <v>166</v>
      </c>
      <c r="D367" s="18"/>
      <c r="E367" s="262">
        <f t="shared" si="35"/>
        <v>133</v>
      </c>
      <c r="F367" s="213">
        <v>127</v>
      </c>
      <c r="G367" s="288"/>
      <c r="H367" s="224"/>
    </row>
    <row r="368" spans="1:8" ht="31.05" customHeight="1">
      <c r="A368" s="87"/>
      <c r="B368" s="96" t="s">
        <v>154</v>
      </c>
      <c r="C368" s="18" t="s">
        <v>155</v>
      </c>
      <c r="D368" s="18"/>
      <c r="E368" s="262">
        <f t="shared" si="35"/>
        <v>84</v>
      </c>
      <c r="F368" s="213">
        <v>80</v>
      </c>
      <c r="G368" s="288"/>
      <c r="H368" s="224"/>
    </row>
    <row r="369" spans="1:8" ht="27.45" customHeight="1">
      <c r="A369" s="87"/>
      <c r="B369" s="100" t="s">
        <v>160</v>
      </c>
      <c r="C369" s="18" t="s">
        <v>161</v>
      </c>
      <c r="D369" s="18"/>
      <c r="E369" s="262">
        <f t="shared" si="35"/>
        <v>2002</v>
      </c>
      <c r="F369" s="213">
        <v>1907</v>
      </c>
      <c r="G369" s="288"/>
      <c r="H369" s="224"/>
    </row>
    <row r="370" spans="1:8" ht="16.5" customHeight="1">
      <c r="A370" s="87"/>
      <c r="B370" s="96" t="s">
        <v>169</v>
      </c>
      <c r="C370" s="18" t="s">
        <v>170</v>
      </c>
      <c r="D370" s="18"/>
      <c r="E370" s="262">
        <f>ROUND(F370*$E$6,0)</f>
        <v>321</v>
      </c>
      <c r="F370" s="213">
        <v>306</v>
      </c>
      <c r="G370" s="288"/>
      <c r="H370" s="224"/>
    </row>
    <row r="371" spans="1:8" ht="15.45" customHeight="1">
      <c r="A371" s="87"/>
      <c r="B371" s="96"/>
      <c r="C371" s="18" t="s">
        <v>162</v>
      </c>
      <c r="D371" s="18"/>
      <c r="E371" s="15"/>
      <c r="F371" s="213"/>
      <c r="G371" s="288"/>
      <c r="H371" s="224"/>
    </row>
    <row r="372" spans="1:8" ht="14.55" customHeight="1" thickBot="1">
      <c r="A372" s="88"/>
      <c r="B372" s="109" t="s">
        <v>398</v>
      </c>
      <c r="C372" s="20" t="s">
        <v>172</v>
      </c>
      <c r="D372" s="73">
        <v>649</v>
      </c>
      <c r="E372" s="271">
        <f>ROUND(F372*$E$6,0)</f>
        <v>1097</v>
      </c>
      <c r="F372" s="214">
        <v>1045</v>
      </c>
      <c r="G372" s="288"/>
      <c r="H372" s="224"/>
    </row>
    <row r="373" spans="1:8" ht="33" customHeight="1">
      <c r="A373" s="83" t="s">
        <v>1095</v>
      </c>
      <c r="B373" s="95"/>
      <c r="C373" s="23" t="s">
        <v>1440</v>
      </c>
      <c r="D373" s="15"/>
      <c r="E373" s="296">
        <f>SUM(E374:E380)</f>
        <v>2525</v>
      </c>
      <c r="F373" s="33">
        <f>SUM(F374:F380)</f>
        <v>2406</v>
      </c>
      <c r="G373" s="14"/>
      <c r="H373" s="224"/>
    </row>
    <row r="374" spans="1:8" ht="15.45" customHeight="1">
      <c r="A374" s="79"/>
      <c r="B374" s="96" t="s">
        <v>144</v>
      </c>
      <c r="C374" s="18" t="s">
        <v>145</v>
      </c>
      <c r="D374" s="18"/>
      <c r="E374" s="262">
        <f t="shared" ref="E374:E379" si="36">ROUND(F374*$E$6,0)</f>
        <v>215</v>
      </c>
      <c r="F374" s="33">
        <v>205</v>
      </c>
      <c r="G374" s="14"/>
      <c r="H374" s="224"/>
    </row>
    <row r="375" spans="1:8" ht="16.5" customHeight="1">
      <c r="A375" s="79"/>
      <c r="B375" s="96" t="s">
        <v>146</v>
      </c>
      <c r="C375" s="18" t="s">
        <v>147</v>
      </c>
      <c r="D375" s="18"/>
      <c r="E375" s="262">
        <f t="shared" si="36"/>
        <v>152</v>
      </c>
      <c r="F375" s="33">
        <v>145</v>
      </c>
      <c r="G375" s="14"/>
      <c r="H375" s="224"/>
    </row>
    <row r="376" spans="1:8" ht="14.55" customHeight="1">
      <c r="A376" s="79"/>
      <c r="B376" s="96" t="s">
        <v>148</v>
      </c>
      <c r="C376" s="18" t="s">
        <v>149</v>
      </c>
      <c r="D376" s="18"/>
      <c r="E376" s="262">
        <f t="shared" si="36"/>
        <v>164</v>
      </c>
      <c r="F376" s="33">
        <v>156</v>
      </c>
      <c r="G376" s="14"/>
      <c r="H376" s="224"/>
    </row>
    <row r="377" spans="1:8" ht="14.55" customHeight="1">
      <c r="A377" s="79"/>
      <c r="B377" s="96" t="s">
        <v>165</v>
      </c>
      <c r="C377" s="18" t="s">
        <v>166</v>
      </c>
      <c r="D377" s="18"/>
      <c r="E377" s="262">
        <f t="shared" si="36"/>
        <v>133</v>
      </c>
      <c r="F377" s="33">
        <v>127</v>
      </c>
      <c r="G377" s="14"/>
      <c r="H377" s="224"/>
    </row>
    <row r="378" spans="1:8" ht="16.95" customHeight="1">
      <c r="A378" s="79"/>
      <c r="B378" s="96" t="s">
        <v>154</v>
      </c>
      <c r="C378" s="18" t="s">
        <v>155</v>
      </c>
      <c r="D378" s="18"/>
      <c r="E378" s="262">
        <f t="shared" si="36"/>
        <v>84</v>
      </c>
      <c r="F378" s="33">
        <v>80</v>
      </c>
      <c r="G378" s="14"/>
      <c r="H378" s="224"/>
    </row>
    <row r="379" spans="1:8" ht="16.95" customHeight="1">
      <c r="A379" s="82"/>
      <c r="B379" s="107" t="s">
        <v>169</v>
      </c>
      <c r="C379" s="12" t="s">
        <v>170</v>
      </c>
      <c r="D379" s="12"/>
      <c r="E379" s="262">
        <f t="shared" si="36"/>
        <v>321</v>
      </c>
      <c r="F379" s="194">
        <v>306</v>
      </c>
      <c r="G379" s="14"/>
      <c r="H379" s="224"/>
    </row>
    <row r="380" spans="1:8" ht="31.5" customHeight="1" thickBot="1">
      <c r="A380" s="79"/>
      <c r="B380" s="98" t="s">
        <v>160</v>
      </c>
      <c r="C380" s="21" t="s">
        <v>161</v>
      </c>
      <c r="D380" s="21"/>
      <c r="E380" s="262">
        <f t="shared" ref="E380" si="37">ROUND(F380*$E$6,0)</f>
        <v>1456</v>
      </c>
      <c r="F380" s="6">
        <v>1387</v>
      </c>
      <c r="G380" s="14"/>
      <c r="H380" s="224"/>
    </row>
    <row r="381" spans="1:8" ht="38.549999999999997" customHeight="1">
      <c r="A381" s="85" t="s">
        <v>1096</v>
      </c>
      <c r="B381" s="178"/>
      <c r="C381" s="30" t="s">
        <v>1405</v>
      </c>
      <c r="D381" s="25"/>
      <c r="E381" s="294">
        <f>SUM(E383:E386)</f>
        <v>1875</v>
      </c>
      <c r="F381" s="212">
        <f>SUM(F383:F386)</f>
        <v>1785</v>
      </c>
      <c r="G381" s="208"/>
      <c r="H381" s="54">
        <f>SUM(H383:H386)</f>
        <v>1623</v>
      </c>
    </row>
    <row r="382" spans="1:8" ht="27" customHeight="1">
      <c r="A382" s="87"/>
      <c r="B382" s="179"/>
      <c r="C382" s="180" t="s">
        <v>1406</v>
      </c>
      <c r="D382" s="18"/>
      <c r="E382" s="15"/>
      <c r="F382" s="213"/>
      <c r="G382" s="209"/>
      <c r="H382" s="26"/>
    </row>
    <row r="383" spans="1:8" ht="14.55" customHeight="1">
      <c r="A383" s="87"/>
      <c r="B383" s="181" t="s">
        <v>169</v>
      </c>
      <c r="C383" s="19" t="s">
        <v>170</v>
      </c>
      <c r="D383" s="18"/>
      <c r="E383" s="262">
        <f t="shared" ref="E383:E386" si="38">ROUND(F383*$E$6,0)</f>
        <v>163</v>
      </c>
      <c r="F383" s="213">
        <v>155</v>
      </c>
      <c r="G383" s="209"/>
      <c r="H383" s="26">
        <v>141</v>
      </c>
    </row>
    <row r="384" spans="1:8">
      <c r="A384" s="87"/>
      <c r="B384" s="182" t="s">
        <v>179</v>
      </c>
      <c r="C384" s="14" t="s">
        <v>1407</v>
      </c>
      <c r="D384" s="18"/>
      <c r="E384" s="262">
        <f t="shared" si="38"/>
        <v>289</v>
      </c>
      <c r="F384" s="213">
        <f t="shared" si="32"/>
        <v>275</v>
      </c>
      <c r="G384" s="209"/>
      <c r="H384" s="26">
        <v>250</v>
      </c>
    </row>
    <row r="385" spans="1:8">
      <c r="A385" s="87"/>
      <c r="B385" s="181" t="s">
        <v>144</v>
      </c>
      <c r="C385" s="18" t="s">
        <v>145</v>
      </c>
      <c r="D385" s="18"/>
      <c r="E385" s="262">
        <f t="shared" si="38"/>
        <v>148</v>
      </c>
      <c r="F385" s="213">
        <v>141</v>
      </c>
      <c r="G385" s="209"/>
      <c r="H385" s="26">
        <v>128</v>
      </c>
    </row>
    <row r="386" spans="1:8" ht="86.4">
      <c r="A386" s="87"/>
      <c r="B386" s="183" t="s">
        <v>160</v>
      </c>
      <c r="C386" s="18" t="s">
        <v>161</v>
      </c>
      <c r="D386" s="18"/>
      <c r="E386" s="262">
        <f t="shared" si="38"/>
        <v>1275</v>
      </c>
      <c r="F386" s="213">
        <v>1214</v>
      </c>
      <c r="G386" s="209"/>
      <c r="H386" s="26">
        <v>1104</v>
      </c>
    </row>
    <row r="387" spans="1:8" ht="27.45" customHeight="1">
      <c r="A387" s="87"/>
      <c r="B387" s="183"/>
      <c r="C387" s="184" t="s">
        <v>1408</v>
      </c>
      <c r="D387" s="18"/>
      <c r="E387" s="15"/>
      <c r="F387" s="213"/>
      <c r="G387" s="209"/>
      <c r="H387" s="26"/>
    </row>
    <row r="388" spans="1:8">
      <c r="A388" s="87"/>
      <c r="B388" s="181" t="s">
        <v>146</v>
      </c>
      <c r="C388" s="18" t="s">
        <v>147</v>
      </c>
      <c r="D388" s="18"/>
      <c r="E388" s="262">
        <f t="shared" ref="E388:E397" si="39">ROUND(F388*$E$6,0)</f>
        <v>138</v>
      </c>
      <c r="F388" s="213">
        <v>131</v>
      </c>
      <c r="G388" s="209"/>
      <c r="H388" s="26">
        <v>119</v>
      </c>
    </row>
    <row r="389" spans="1:8">
      <c r="A389" s="87"/>
      <c r="B389" s="181" t="s">
        <v>148</v>
      </c>
      <c r="C389" s="18" t="s">
        <v>149</v>
      </c>
      <c r="D389" s="18"/>
      <c r="E389" s="262">
        <f t="shared" si="39"/>
        <v>118</v>
      </c>
      <c r="F389" s="213">
        <v>112</v>
      </c>
      <c r="G389" s="209"/>
      <c r="H389" s="55">
        <v>102</v>
      </c>
    </row>
    <row r="390" spans="1:8">
      <c r="A390" s="87"/>
      <c r="B390" s="181" t="s">
        <v>150</v>
      </c>
      <c r="C390" s="18" t="s">
        <v>151</v>
      </c>
      <c r="D390" s="18"/>
      <c r="E390" s="262">
        <f t="shared" si="39"/>
        <v>118</v>
      </c>
      <c r="F390" s="213">
        <v>112</v>
      </c>
      <c r="G390" s="209"/>
      <c r="H390" s="26">
        <v>102</v>
      </c>
    </row>
    <row r="391" spans="1:8" ht="15" thickBot="1">
      <c r="A391" s="87"/>
      <c r="B391" s="181" t="s">
        <v>152</v>
      </c>
      <c r="C391" s="18" t="s">
        <v>153</v>
      </c>
      <c r="D391" s="68">
        <v>564</v>
      </c>
      <c r="E391" s="262">
        <f t="shared" si="39"/>
        <v>138</v>
      </c>
      <c r="F391" s="213">
        <v>131</v>
      </c>
      <c r="G391" s="291">
        <v>262</v>
      </c>
      <c r="H391" s="57">
        <v>119</v>
      </c>
    </row>
    <row r="392" spans="1:8">
      <c r="A392" s="87"/>
      <c r="B392" s="181" t="s">
        <v>156</v>
      </c>
      <c r="C392" s="18" t="s">
        <v>157</v>
      </c>
      <c r="D392" s="25"/>
      <c r="E392" s="262">
        <f t="shared" si="39"/>
        <v>118</v>
      </c>
      <c r="F392" s="213">
        <v>112</v>
      </c>
      <c r="G392" s="208"/>
      <c r="H392" s="54">
        <v>102</v>
      </c>
    </row>
    <row r="393" spans="1:8">
      <c r="A393" s="87"/>
      <c r="B393" s="181" t="s">
        <v>165</v>
      </c>
      <c r="C393" s="19" t="s">
        <v>166</v>
      </c>
      <c r="D393" s="18"/>
      <c r="E393" s="262">
        <f t="shared" si="39"/>
        <v>96</v>
      </c>
      <c r="F393" s="213">
        <v>91</v>
      </c>
      <c r="G393" s="209"/>
      <c r="H393" s="26">
        <v>83</v>
      </c>
    </row>
    <row r="394" spans="1:8">
      <c r="A394" s="87"/>
      <c r="B394" s="181" t="s">
        <v>167</v>
      </c>
      <c r="C394" s="19" t="s">
        <v>168</v>
      </c>
      <c r="D394" s="18"/>
      <c r="E394" s="262">
        <f t="shared" si="39"/>
        <v>138</v>
      </c>
      <c r="F394" s="213">
        <v>131</v>
      </c>
      <c r="G394" s="209"/>
      <c r="H394" s="26">
        <v>119</v>
      </c>
    </row>
    <row r="395" spans="1:8">
      <c r="A395" s="87"/>
      <c r="B395" s="167" t="s">
        <v>398</v>
      </c>
      <c r="C395" s="5" t="s">
        <v>1409</v>
      </c>
      <c r="D395" s="18"/>
      <c r="E395" s="262">
        <f t="shared" si="39"/>
        <v>1097</v>
      </c>
      <c r="F395" s="213">
        <f t="shared" si="32"/>
        <v>1045</v>
      </c>
      <c r="G395" s="209"/>
      <c r="H395" s="26">
        <v>950</v>
      </c>
    </row>
    <row r="396" spans="1:8">
      <c r="A396" s="87"/>
      <c r="B396" s="181" t="s">
        <v>163</v>
      </c>
      <c r="C396" s="18" t="s">
        <v>164</v>
      </c>
      <c r="D396" s="18"/>
      <c r="E396" s="262">
        <f t="shared" si="39"/>
        <v>214</v>
      </c>
      <c r="F396" s="213">
        <v>204</v>
      </c>
      <c r="G396" s="209"/>
      <c r="H396" s="26">
        <v>185</v>
      </c>
    </row>
    <row r="397" spans="1:8" ht="29.4" thickBot="1">
      <c r="A397" s="88"/>
      <c r="B397" s="289"/>
      <c r="C397" s="290" t="s">
        <v>1410</v>
      </c>
      <c r="D397" s="22"/>
      <c r="E397" s="271">
        <f t="shared" si="39"/>
        <v>161</v>
      </c>
      <c r="F397" s="214">
        <v>153</v>
      </c>
      <c r="G397" s="211"/>
      <c r="H397" s="57">
        <v>139</v>
      </c>
    </row>
    <row r="398" spans="1:8" ht="44.55" customHeight="1">
      <c r="A398" s="85" t="s">
        <v>1097</v>
      </c>
      <c r="B398" s="178"/>
      <c r="C398" s="30" t="s">
        <v>1411</v>
      </c>
      <c r="D398" s="25"/>
      <c r="E398" s="294">
        <f>SUM(E400:E403)</f>
        <v>2307</v>
      </c>
      <c r="F398" s="212">
        <f>SUM(F400:F403)</f>
        <v>2197</v>
      </c>
      <c r="G398" s="263"/>
      <c r="H398" s="16">
        <v>1997</v>
      </c>
    </row>
    <row r="399" spans="1:8" ht="27.45" customHeight="1">
      <c r="A399" s="87"/>
      <c r="B399" s="179"/>
      <c r="C399" s="180" t="s">
        <v>1406</v>
      </c>
      <c r="D399" s="18"/>
      <c r="E399" s="15"/>
      <c r="F399" s="213"/>
      <c r="G399" s="209"/>
      <c r="H399" s="26"/>
    </row>
    <row r="400" spans="1:8">
      <c r="A400" s="87"/>
      <c r="B400" s="181" t="s">
        <v>169</v>
      </c>
      <c r="C400" s="19" t="s">
        <v>170</v>
      </c>
      <c r="D400" s="18"/>
      <c r="E400" s="262">
        <f t="shared" ref="E400:E403" si="40">ROUND(F400*$E$6,0)</f>
        <v>321</v>
      </c>
      <c r="F400" s="213">
        <v>306</v>
      </c>
      <c r="G400" s="209"/>
      <c r="H400" s="26">
        <v>278</v>
      </c>
    </row>
    <row r="401" spans="1:8">
      <c r="A401" s="87"/>
      <c r="B401" s="182" t="s">
        <v>179</v>
      </c>
      <c r="C401" s="14" t="s">
        <v>1407</v>
      </c>
      <c r="D401" s="18"/>
      <c r="E401" s="262">
        <f t="shared" si="40"/>
        <v>531</v>
      </c>
      <c r="F401" s="213">
        <f t="shared" si="32"/>
        <v>506.00000000000006</v>
      </c>
      <c r="G401" s="209"/>
      <c r="H401" s="26">
        <v>460</v>
      </c>
    </row>
    <row r="402" spans="1:8">
      <c r="A402" s="87"/>
      <c r="B402" s="181" t="s">
        <v>144</v>
      </c>
      <c r="C402" s="18" t="s">
        <v>145</v>
      </c>
      <c r="D402" s="18"/>
      <c r="E402" s="262">
        <f t="shared" si="40"/>
        <v>180</v>
      </c>
      <c r="F402" s="213">
        <v>171</v>
      </c>
      <c r="G402" s="209"/>
      <c r="H402" s="26">
        <v>155</v>
      </c>
    </row>
    <row r="403" spans="1:8" ht="86.4">
      <c r="A403" s="87"/>
      <c r="B403" s="183" t="s">
        <v>160</v>
      </c>
      <c r="C403" s="18" t="s">
        <v>161</v>
      </c>
      <c r="D403" s="18"/>
      <c r="E403" s="262">
        <f t="shared" si="40"/>
        <v>1275</v>
      </c>
      <c r="F403" s="213">
        <v>1214</v>
      </c>
      <c r="G403" s="209"/>
      <c r="H403" s="26">
        <v>1104</v>
      </c>
    </row>
    <row r="404" spans="1:8" ht="30" customHeight="1">
      <c r="A404" s="87"/>
      <c r="B404" s="183"/>
      <c r="C404" s="184" t="s">
        <v>1408</v>
      </c>
      <c r="D404" s="18"/>
      <c r="E404" s="15"/>
      <c r="F404" s="213"/>
      <c r="G404" s="209"/>
      <c r="H404" s="26"/>
    </row>
    <row r="405" spans="1:8">
      <c r="A405" s="87"/>
      <c r="B405" s="181" t="s">
        <v>146</v>
      </c>
      <c r="C405" s="18" t="s">
        <v>147</v>
      </c>
      <c r="D405" s="18"/>
      <c r="E405" s="262">
        <f t="shared" ref="E405:E468" si="41">ROUND(F405*$E$6,0)</f>
        <v>138</v>
      </c>
      <c r="F405" s="213">
        <v>131</v>
      </c>
      <c r="G405" s="209"/>
      <c r="H405" s="26">
        <v>119</v>
      </c>
    </row>
    <row r="406" spans="1:8">
      <c r="A406" s="87"/>
      <c r="B406" s="181" t="s">
        <v>148</v>
      </c>
      <c r="C406" s="18" t="s">
        <v>149</v>
      </c>
      <c r="D406" s="18"/>
      <c r="E406" s="262">
        <f t="shared" si="41"/>
        <v>118</v>
      </c>
      <c r="F406" s="213">
        <v>112</v>
      </c>
      <c r="G406" s="209"/>
      <c r="H406" s="26">
        <v>102</v>
      </c>
    </row>
    <row r="407" spans="1:8">
      <c r="A407" s="87"/>
      <c r="B407" s="181" t="s">
        <v>150</v>
      </c>
      <c r="C407" s="18" t="s">
        <v>151</v>
      </c>
      <c r="D407" s="18"/>
      <c r="E407" s="262">
        <f t="shared" si="41"/>
        <v>118</v>
      </c>
      <c r="F407" s="213">
        <v>112</v>
      </c>
      <c r="G407" s="209"/>
      <c r="H407" s="26">
        <v>102</v>
      </c>
    </row>
    <row r="408" spans="1:8">
      <c r="A408" s="87"/>
      <c r="B408" s="181" t="s">
        <v>152</v>
      </c>
      <c r="C408" s="18" t="s">
        <v>153</v>
      </c>
      <c r="D408" s="18"/>
      <c r="E408" s="262">
        <f t="shared" si="41"/>
        <v>138</v>
      </c>
      <c r="F408" s="213">
        <v>131</v>
      </c>
      <c r="G408" s="209"/>
      <c r="H408" s="26">
        <v>119</v>
      </c>
    </row>
    <row r="409" spans="1:8">
      <c r="A409" s="87"/>
      <c r="B409" s="181" t="s">
        <v>156</v>
      </c>
      <c r="C409" s="18" t="s">
        <v>157</v>
      </c>
      <c r="D409" s="18"/>
      <c r="E409" s="262">
        <f t="shared" si="41"/>
        <v>118</v>
      </c>
      <c r="F409" s="213">
        <v>112</v>
      </c>
      <c r="G409" s="209"/>
      <c r="H409" s="26">
        <v>102</v>
      </c>
    </row>
    <row r="410" spans="1:8">
      <c r="A410" s="87"/>
      <c r="B410" s="181" t="s">
        <v>165</v>
      </c>
      <c r="C410" s="19" t="s">
        <v>166</v>
      </c>
      <c r="D410" s="18"/>
      <c r="E410" s="262">
        <f t="shared" si="41"/>
        <v>96</v>
      </c>
      <c r="F410" s="213">
        <v>91</v>
      </c>
      <c r="G410" s="209"/>
      <c r="H410" s="26">
        <v>83</v>
      </c>
    </row>
    <row r="411" spans="1:8">
      <c r="A411" s="87"/>
      <c r="B411" s="181" t="s">
        <v>167</v>
      </c>
      <c r="C411" s="19" t="s">
        <v>168</v>
      </c>
      <c r="D411" s="18"/>
      <c r="E411" s="262">
        <f t="shared" si="41"/>
        <v>138</v>
      </c>
      <c r="F411" s="213">
        <v>131</v>
      </c>
      <c r="G411" s="209"/>
      <c r="H411" s="26">
        <v>119</v>
      </c>
    </row>
    <row r="412" spans="1:8">
      <c r="A412" s="87"/>
      <c r="B412" s="167" t="s">
        <v>398</v>
      </c>
      <c r="C412" s="5" t="s">
        <v>1409</v>
      </c>
      <c r="D412" s="18"/>
      <c r="E412" s="262">
        <f t="shared" si="41"/>
        <v>1097</v>
      </c>
      <c r="F412" s="213">
        <f t="shared" ref="F412:F469" si="42">H412*1.1</f>
        <v>1045</v>
      </c>
      <c r="G412" s="209"/>
      <c r="H412" s="26">
        <v>950</v>
      </c>
    </row>
    <row r="413" spans="1:8">
      <c r="A413" s="87"/>
      <c r="B413" s="181" t="s">
        <v>163</v>
      </c>
      <c r="C413" s="18" t="s">
        <v>164</v>
      </c>
      <c r="D413" s="18"/>
      <c r="E413" s="262">
        <f t="shared" si="41"/>
        <v>770</v>
      </c>
      <c r="F413" s="213">
        <v>733</v>
      </c>
      <c r="G413" s="209"/>
      <c r="H413" s="26">
        <v>669</v>
      </c>
    </row>
    <row r="414" spans="1:8" ht="29.4" thickBot="1">
      <c r="A414" s="88"/>
      <c r="B414" s="289"/>
      <c r="C414" s="290" t="s">
        <v>1410</v>
      </c>
      <c r="D414" s="22"/>
      <c r="E414" s="271">
        <f t="shared" si="41"/>
        <v>161</v>
      </c>
      <c r="F414" s="214">
        <v>153</v>
      </c>
      <c r="G414" s="265"/>
      <c r="H414" s="69">
        <v>139</v>
      </c>
    </row>
    <row r="415" spans="1:8" ht="40.5" customHeight="1">
      <c r="A415" s="85" t="s">
        <v>1098</v>
      </c>
      <c r="B415" s="108"/>
      <c r="C415" s="17" t="s">
        <v>175</v>
      </c>
      <c r="D415" s="25"/>
      <c r="E415" s="294">
        <f>SUM(E416:E435)</f>
        <v>5261</v>
      </c>
      <c r="F415" s="212">
        <f>SUM(F416:F435)</f>
        <v>5009</v>
      </c>
      <c r="G415" s="208"/>
      <c r="H415" s="66">
        <f>SUM(H416:H435)</f>
        <v>4643</v>
      </c>
    </row>
    <row r="416" spans="1:8" ht="10.95" customHeight="1">
      <c r="A416" s="87"/>
      <c r="B416" s="96" t="s">
        <v>144</v>
      </c>
      <c r="C416" s="18" t="s">
        <v>176</v>
      </c>
      <c r="D416" s="18"/>
      <c r="E416" s="262">
        <f t="shared" si="41"/>
        <v>256</v>
      </c>
      <c r="F416" s="213">
        <v>244</v>
      </c>
      <c r="G416" s="209"/>
      <c r="H416" s="26">
        <v>222</v>
      </c>
    </row>
    <row r="417" spans="1:8" ht="10.95" customHeight="1">
      <c r="A417" s="87"/>
      <c r="B417" s="96" t="s">
        <v>144</v>
      </c>
      <c r="C417" s="18" t="s">
        <v>177</v>
      </c>
      <c r="D417" s="18"/>
      <c r="E417" s="262">
        <f t="shared" si="41"/>
        <v>347</v>
      </c>
      <c r="F417" s="213">
        <f t="shared" si="42"/>
        <v>330</v>
      </c>
      <c r="G417" s="209"/>
      <c r="H417" s="26">
        <v>300</v>
      </c>
    </row>
    <row r="418" spans="1:8" ht="10.95" customHeight="1">
      <c r="A418" s="87"/>
      <c r="B418" s="96" t="s">
        <v>154</v>
      </c>
      <c r="C418" s="18" t="s">
        <v>155</v>
      </c>
      <c r="D418" s="18"/>
      <c r="E418" s="262">
        <f t="shared" si="41"/>
        <v>176</v>
      </c>
      <c r="F418" s="213">
        <v>168</v>
      </c>
      <c r="G418" s="209"/>
      <c r="H418" s="26">
        <v>153</v>
      </c>
    </row>
    <row r="419" spans="1:8" ht="10.95" customHeight="1">
      <c r="A419" s="87"/>
      <c r="B419" s="96"/>
      <c r="C419" s="18" t="s">
        <v>178</v>
      </c>
      <c r="D419" s="18"/>
      <c r="E419" s="262">
        <f t="shared" si="41"/>
        <v>138</v>
      </c>
      <c r="F419" s="213">
        <v>131</v>
      </c>
      <c r="G419" s="209"/>
      <c r="H419" s="26">
        <v>119</v>
      </c>
    </row>
    <row r="420" spans="1:8" ht="10.95" customHeight="1">
      <c r="A420" s="87"/>
      <c r="B420" s="96" t="s">
        <v>167</v>
      </c>
      <c r="C420" s="18" t="s">
        <v>168</v>
      </c>
      <c r="D420" s="18"/>
      <c r="E420" s="262">
        <f t="shared" si="41"/>
        <v>167</v>
      </c>
      <c r="F420" s="213">
        <v>159</v>
      </c>
      <c r="G420" s="209"/>
      <c r="H420" s="26">
        <v>235</v>
      </c>
    </row>
    <row r="421" spans="1:8" ht="10.95" customHeight="1">
      <c r="A421" s="87"/>
      <c r="B421" s="96" t="s">
        <v>146</v>
      </c>
      <c r="C421" s="18" t="s">
        <v>147</v>
      </c>
      <c r="D421" s="18"/>
      <c r="E421" s="262">
        <f t="shared" si="41"/>
        <v>231</v>
      </c>
      <c r="F421" s="213">
        <f t="shared" si="42"/>
        <v>220.00000000000003</v>
      </c>
      <c r="G421" s="209"/>
      <c r="H421" s="26">
        <v>200</v>
      </c>
    </row>
    <row r="422" spans="1:8" ht="10.95" customHeight="1">
      <c r="A422" s="87"/>
      <c r="B422" s="96" t="s">
        <v>156</v>
      </c>
      <c r="C422" s="18" t="s">
        <v>157</v>
      </c>
      <c r="D422" s="18"/>
      <c r="E422" s="262">
        <f t="shared" si="41"/>
        <v>215</v>
      </c>
      <c r="F422" s="213">
        <v>205</v>
      </c>
      <c r="G422" s="209"/>
      <c r="H422" s="26">
        <v>186</v>
      </c>
    </row>
    <row r="423" spans="1:8" ht="10.95" customHeight="1">
      <c r="A423" s="87"/>
      <c r="B423" s="96" t="s">
        <v>152</v>
      </c>
      <c r="C423" s="18" t="s">
        <v>153</v>
      </c>
      <c r="D423" s="18"/>
      <c r="E423" s="262">
        <f t="shared" si="41"/>
        <v>231</v>
      </c>
      <c r="F423" s="213">
        <f t="shared" si="42"/>
        <v>220.00000000000003</v>
      </c>
      <c r="G423" s="209"/>
      <c r="H423" s="26">
        <v>200</v>
      </c>
    </row>
    <row r="424" spans="1:8" ht="10.95" customHeight="1">
      <c r="A424" s="87"/>
      <c r="B424" s="96" t="s">
        <v>148</v>
      </c>
      <c r="C424" s="18" t="s">
        <v>149</v>
      </c>
      <c r="D424" s="18"/>
      <c r="E424" s="262">
        <f t="shared" si="41"/>
        <v>231</v>
      </c>
      <c r="F424" s="213">
        <f t="shared" si="42"/>
        <v>220.00000000000003</v>
      </c>
      <c r="G424" s="209"/>
      <c r="H424" s="26">
        <v>200</v>
      </c>
    </row>
    <row r="425" spans="1:8" ht="10.95" customHeight="1">
      <c r="A425" s="87"/>
      <c r="B425" s="96" t="s">
        <v>150</v>
      </c>
      <c r="C425" s="18" t="s">
        <v>151</v>
      </c>
      <c r="D425" s="18"/>
      <c r="E425" s="262">
        <f t="shared" si="41"/>
        <v>230</v>
      </c>
      <c r="F425" s="213">
        <v>219</v>
      </c>
      <c r="G425" s="209"/>
      <c r="H425" s="26">
        <v>199</v>
      </c>
    </row>
    <row r="426" spans="1:8" ht="10.95" customHeight="1">
      <c r="A426" s="87"/>
      <c r="B426" s="96" t="s">
        <v>165</v>
      </c>
      <c r="C426" s="18" t="s">
        <v>166</v>
      </c>
      <c r="D426" s="18"/>
      <c r="E426" s="262">
        <f t="shared" si="41"/>
        <v>206</v>
      </c>
      <c r="F426" s="213">
        <v>196</v>
      </c>
      <c r="G426" s="209"/>
      <c r="H426" s="26">
        <v>178</v>
      </c>
    </row>
    <row r="427" spans="1:8" ht="10.95" customHeight="1">
      <c r="A427" s="87"/>
      <c r="B427" s="96" t="s">
        <v>179</v>
      </c>
      <c r="C427" s="18" t="s">
        <v>180</v>
      </c>
      <c r="D427" s="18"/>
      <c r="E427" s="262">
        <f t="shared" si="41"/>
        <v>497</v>
      </c>
      <c r="F427" s="213">
        <f t="shared" si="42"/>
        <v>473.00000000000006</v>
      </c>
      <c r="G427" s="209"/>
      <c r="H427" s="26">
        <v>430</v>
      </c>
    </row>
    <row r="428" spans="1:8" ht="10.95" customHeight="1">
      <c r="A428" s="87"/>
      <c r="B428" s="96" t="s">
        <v>181</v>
      </c>
      <c r="C428" s="18" t="s">
        <v>182</v>
      </c>
      <c r="D428" s="18"/>
      <c r="E428" s="262">
        <f t="shared" si="41"/>
        <v>162</v>
      </c>
      <c r="F428" s="213">
        <f t="shared" si="42"/>
        <v>154</v>
      </c>
      <c r="G428" s="209"/>
      <c r="H428" s="26">
        <v>140</v>
      </c>
    </row>
    <row r="429" spans="1:8" ht="10.95" customHeight="1">
      <c r="A429" s="87"/>
      <c r="B429" s="96" t="s">
        <v>183</v>
      </c>
      <c r="C429" s="18" t="s">
        <v>184</v>
      </c>
      <c r="D429" s="18"/>
      <c r="E429" s="262">
        <f t="shared" si="41"/>
        <v>192</v>
      </c>
      <c r="F429" s="213">
        <v>183</v>
      </c>
      <c r="G429" s="209"/>
      <c r="H429" s="26">
        <v>166</v>
      </c>
    </row>
    <row r="430" spans="1:8" ht="10.95" customHeight="1">
      <c r="A430" s="87"/>
      <c r="B430" s="96" t="s">
        <v>163</v>
      </c>
      <c r="C430" s="18" t="s">
        <v>164</v>
      </c>
      <c r="D430" s="18"/>
      <c r="E430" s="262">
        <f t="shared" si="41"/>
        <v>214</v>
      </c>
      <c r="F430" s="213">
        <v>204</v>
      </c>
      <c r="G430" s="209"/>
      <c r="H430" s="26">
        <v>185</v>
      </c>
    </row>
    <row r="431" spans="1:8" ht="45.6">
      <c r="A431" s="87"/>
      <c r="B431" s="98" t="s">
        <v>185</v>
      </c>
      <c r="C431" s="21" t="s">
        <v>186</v>
      </c>
      <c r="D431" s="21"/>
      <c r="E431" s="262">
        <f t="shared" si="41"/>
        <v>1275</v>
      </c>
      <c r="F431" s="213">
        <v>1214</v>
      </c>
      <c r="G431" s="264"/>
      <c r="H431" s="26">
        <v>1104</v>
      </c>
    </row>
    <row r="432" spans="1:8" ht="10.95" customHeight="1">
      <c r="A432" s="87"/>
      <c r="B432" s="96"/>
      <c r="C432" s="18" t="s">
        <v>187</v>
      </c>
      <c r="D432" s="18"/>
      <c r="E432" s="262">
        <f t="shared" si="41"/>
        <v>84</v>
      </c>
      <c r="F432" s="213">
        <v>80</v>
      </c>
      <c r="G432" s="209"/>
      <c r="H432" s="26">
        <v>73</v>
      </c>
    </row>
    <row r="433" spans="1:8" ht="10.95" customHeight="1">
      <c r="A433" s="87"/>
      <c r="B433" s="96"/>
      <c r="C433" s="18" t="s">
        <v>188</v>
      </c>
      <c r="D433" s="18"/>
      <c r="E433" s="262">
        <f t="shared" si="41"/>
        <v>138</v>
      </c>
      <c r="F433" s="213">
        <v>131</v>
      </c>
      <c r="G433" s="209"/>
      <c r="H433" s="26">
        <v>119</v>
      </c>
    </row>
    <row r="434" spans="1:8" ht="10.95" customHeight="1">
      <c r="A434" s="87"/>
      <c r="B434" s="96" t="s">
        <v>189</v>
      </c>
      <c r="C434" s="18" t="s">
        <v>193</v>
      </c>
      <c r="D434" s="18"/>
      <c r="E434" s="262">
        <f t="shared" si="41"/>
        <v>148</v>
      </c>
      <c r="F434" s="213">
        <v>141</v>
      </c>
      <c r="G434" s="209"/>
      <c r="H434" s="26">
        <v>128</v>
      </c>
    </row>
    <row r="435" spans="1:8" ht="10.95" customHeight="1">
      <c r="A435" s="87"/>
      <c r="B435" s="96" t="s">
        <v>183</v>
      </c>
      <c r="C435" s="18" t="s">
        <v>1412</v>
      </c>
      <c r="D435" s="24"/>
      <c r="E435" s="262">
        <f t="shared" si="41"/>
        <v>123</v>
      </c>
      <c r="F435" s="213">
        <v>117</v>
      </c>
      <c r="G435" s="292"/>
      <c r="H435" s="26">
        <v>106</v>
      </c>
    </row>
    <row r="436" spans="1:8" ht="25.5" customHeight="1">
      <c r="A436" s="87"/>
      <c r="B436" s="96"/>
      <c r="C436" s="19" t="s">
        <v>190</v>
      </c>
      <c r="D436" s="18"/>
      <c r="E436" s="15"/>
      <c r="F436" s="213"/>
      <c r="G436" s="209"/>
      <c r="H436" s="26"/>
    </row>
    <row r="437" spans="1:8" ht="29.4" thickBot="1">
      <c r="A437" s="88"/>
      <c r="B437" s="109" t="s">
        <v>171</v>
      </c>
      <c r="C437" s="20" t="s">
        <v>172</v>
      </c>
      <c r="D437" s="73">
        <v>649</v>
      </c>
      <c r="E437" s="271">
        <f t="shared" si="41"/>
        <v>1097</v>
      </c>
      <c r="F437" s="214">
        <f t="shared" si="42"/>
        <v>1045</v>
      </c>
      <c r="G437" s="270">
        <v>301</v>
      </c>
      <c r="H437" s="57">
        <f>D437+G437</f>
        <v>950</v>
      </c>
    </row>
    <row r="438" spans="1:8" ht="39" customHeight="1">
      <c r="A438" s="85" t="s">
        <v>1099</v>
      </c>
      <c r="B438" s="108"/>
      <c r="C438" s="17" t="s">
        <v>191</v>
      </c>
      <c r="D438" s="25"/>
      <c r="E438" s="294">
        <f>SUM(E439:E457)</f>
        <v>5094</v>
      </c>
      <c r="F438" s="212">
        <f>SUM(F439:F457)</f>
        <v>4850</v>
      </c>
      <c r="G438" s="263"/>
      <c r="H438" s="16">
        <f>SUM(H439:H457)</f>
        <v>4408</v>
      </c>
    </row>
    <row r="439" spans="1:8" ht="10.95" customHeight="1">
      <c r="A439" s="87"/>
      <c r="B439" s="96" t="s">
        <v>144</v>
      </c>
      <c r="C439" s="18" t="s">
        <v>176</v>
      </c>
      <c r="D439" s="18"/>
      <c r="E439" s="262">
        <f t="shared" si="41"/>
        <v>256</v>
      </c>
      <c r="F439" s="213">
        <v>244</v>
      </c>
      <c r="G439" s="209"/>
      <c r="H439" s="26">
        <v>222</v>
      </c>
    </row>
    <row r="440" spans="1:8" ht="10.95" customHeight="1">
      <c r="A440" s="87"/>
      <c r="B440" s="96" t="s">
        <v>144</v>
      </c>
      <c r="C440" s="18" t="s">
        <v>145</v>
      </c>
      <c r="D440" s="18"/>
      <c r="E440" s="262">
        <f t="shared" si="41"/>
        <v>347</v>
      </c>
      <c r="F440" s="213">
        <f t="shared" si="42"/>
        <v>330</v>
      </c>
      <c r="G440" s="209"/>
      <c r="H440" s="26">
        <v>300</v>
      </c>
    </row>
    <row r="441" spans="1:8" ht="10.95" customHeight="1">
      <c r="A441" s="87"/>
      <c r="B441" s="96" t="s">
        <v>154</v>
      </c>
      <c r="C441" s="18" t="s">
        <v>155</v>
      </c>
      <c r="D441" s="18"/>
      <c r="E441" s="262">
        <f t="shared" si="41"/>
        <v>176</v>
      </c>
      <c r="F441" s="213">
        <v>168</v>
      </c>
      <c r="G441" s="209"/>
      <c r="H441" s="26">
        <v>153</v>
      </c>
    </row>
    <row r="442" spans="1:8" ht="10.95" customHeight="1">
      <c r="A442" s="87"/>
      <c r="B442" s="96"/>
      <c r="C442" s="18" t="s">
        <v>178</v>
      </c>
      <c r="D442" s="18"/>
      <c r="E442" s="262">
        <f t="shared" si="41"/>
        <v>138</v>
      </c>
      <c r="F442" s="213">
        <v>131</v>
      </c>
      <c r="G442" s="209"/>
      <c r="H442" s="26">
        <v>119</v>
      </c>
    </row>
    <row r="443" spans="1:8" ht="10.95" customHeight="1">
      <c r="A443" s="87"/>
      <c r="B443" s="96" t="s">
        <v>146</v>
      </c>
      <c r="C443" s="18" t="s">
        <v>147</v>
      </c>
      <c r="D443" s="18"/>
      <c r="E443" s="262">
        <f t="shared" si="41"/>
        <v>231</v>
      </c>
      <c r="F443" s="213">
        <f t="shared" si="42"/>
        <v>220.00000000000003</v>
      </c>
      <c r="G443" s="209"/>
      <c r="H443" s="26">
        <v>200</v>
      </c>
    </row>
    <row r="444" spans="1:8" ht="10.95" customHeight="1">
      <c r="A444" s="87"/>
      <c r="B444" s="96" t="s">
        <v>156</v>
      </c>
      <c r="C444" s="18" t="s">
        <v>157</v>
      </c>
      <c r="D444" s="18"/>
      <c r="E444" s="262">
        <f t="shared" si="41"/>
        <v>215</v>
      </c>
      <c r="F444" s="213">
        <v>205</v>
      </c>
      <c r="G444" s="209"/>
      <c r="H444" s="26">
        <v>186</v>
      </c>
    </row>
    <row r="445" spans="1:8" ht="10.95" customHeight="1">
      <c r="A445" s="87"/>
      <c r="B445" s="96" t="s">
        <v>152</v>
      </c>
      <c r="C445" s="18" t="s">
        <v>153</v>
      </c>
      <c r="D445" s="18"/>
      <c r="E445" s="262">
        <f t="shared" si="41"/>
        <v>231</v>
      </c>
      <c r="F445" s="213">
        <f t="shared" si="42"/>
        <v>220.00000000000003</v>
      </c>
      <c r="G445" s="209"/>
      <c r="H445" s="26">
        <v>200</v>
      </c>
    </row>
    <row r="446" spans="1:8" ht="10.95" customHeight="1">
      <c r="A446" s="87"/>
      <c r="B446" s="96" t="s">
        <v>148</v>
      </c>
      <c r="C446" s="18" t="s">
        <v>149</v>
      </c>
      <c r="D446" s="18"/>
      <c r="E446" s="262">
        <f t="shared" si="41"/>
        <v>231</v>
      </c>
      <c r="F446" s="213">
        <f t="shared" si="42"/>
        <v>220.00000000000003</v>
      </c>
      <c r="G446" s="209"/>
      <c r="H446" s="26">
        <v>200</v>
      </c>
    </row>
    <row r="447" spans="1:8" ht="10.95" customHeight="1">
      <c r="A447" s="87"/>
      <c r="B447" s="96" t="s">
        <v>150</v>
      </c>
      <c r="C447" s="18" t="s">
        <v>151</v>
      </c>
      <c r="D447" s="18"/>
      <c r="E447" s="262">
        <f t="shared" si="41"/>
        <v>230</v>
      </c>
      <c r="F447" s="213">
        <v>219</v>
      </c>
      <c r="G447" s="209"/>
      <c r="H447" s="26">
        <v>199</v>
      </c>
    </row>
    <row r="448" spans="1:8" ht="10.95" customHeight="1">
      <c r="A448" s="87"/>
      <c r="B448" s="96" t="s">
        <v>165</v>
      </c>
      <c r="C448" s="18" t="s">
        <v>166</v>
      </c>
      <c r="D448" s="18"/>
      <c r="E448" s="262">
        <f t="shared" si="41"/>
        <v>206</v>
      </c>
      <c r="F448" s="213">
        <v>196</v>
      </c>
      <c r="G448" s="209"/>
      <c r="H448" s="26">
        <v>178</v>
      </c>
    </row>
    <row r="449" spans="1:8" ht="10.95" customHeight="1">
      <c r="A449" s="87"/>
      <c r="B449" s="96" t="s">
        <v>179</v>
      </c>
      <c r="C449" s="18" t="s">
        <v>180</v>
      </c>
      <c r="D449" s="18"/>
      <c r="E449" s="262">
        <f t="shared" si="41"/>
        <v>497</v>
      </c>
      <c r="F449" s="213">
        <f t="shared" si="42"/>
        <v>473.00000000000006</v>
      </c>
      <c r="G449" s="209"/>
      <c r="H449" s="26">
        <v>430</v>
      </c>
    </row>
    <row r="450" spans="1:8" ht="10.95" customHeight="1">
      <c r="A450" s="87"/>
      <c r="B450" s="96" t="s">
        <v>181</v>
      </c>
      <c r="C450" s="18" t="s">
        <v>182</v>
      </c>
      <c r="D450" s="18"/>
      <c r="E450" s="262">
        <f t="shared" si="41"/>
        <v>162</v>
      </c>
      <c r="F450" s="213">
        <f t="shared" si="42"/>
        <v>154</v>
      </c>
      <c r="G450" s="209"/>
      <c r="H450" s="26">
        <v>140</v>
      </c>
    </row>
    <row r="451" spans="1:8" ht="10.95" customHeight="1">
      <c r="A451" s="87"/>
      <c r="B451" s="96"/>
      <c r="C451" s="18" t="s">
        <v>184</v>
      </c>
      <c r="D451" s="18"/>
      <c r="E451" s="262">
        <f t="shared" si="41"/>
        <v>192</v>
      </c>
      <c r="F451" s="213">
        <v>183</v>
      </c>
      <c r="G451" s="209"/>
      <c r="H451" s="26">
        <v>166</v>
      </c>
    </row>
    <row r="452" spans="1:8" ht="10.95" customHeight="1">
      <c r="A452" s="87"/>
      <c r="B452" s="96" t="s">
        <v>163</v>
      </c>
      <c r="C452" s="18" t="s">
        <v>164</v>
      </c>
      <c r="D452" s="18"/>
      <c r="E452" s="262">
        <f t="shared" si="41"/>
        <v>214</v>
      </c>
      <c r="F452" s="213">
        <v>204</v>
      </c>
      <c r="G452" s="209"/>
      <c r="H452" s="26">
        <v>185</v>
      </c>
    </row>
    <row r="453" spans="1:8" ht="38.549999999999997" customHeight="1">
      <c r="A453" s="87"/>
      <c r="B453" s="98" t="s">
        <v>185</v>
      </c>
      <c r="C453" s="21" t="s">
        <v>186</v>
      </c>
      <c r="D453" s="21"/>
      <c r="E453" s="262">
        <f t="shared" si="41"/>
        <v>1275</v>
      </c>
      <c r="F453" s="213">
        <v>1214</v>
      </c>
      <c r="G453" s="264"/>
      <c r="H453" s="26">
        <v>1104</v>
      </c>
    </row>
    <row r="454" spans="1:8" ht="10.95" customHeight="1">
      <c r="A454" s="87"/>
      <c r="B454" s="96"/>
      <c r="C454" s="18" t="s">
        <v>187</v>
      </c>
      <c r="D454" s="18"/>
      <c r="E454" s="262">
        <f t="shared" si="41"/>
        <v>84</v>
      </c>
      <c r="F454" s="213">
        <v>80</v>
      </c>
      <c r="G454" s="209"/>
      <c r="H454" s="26">
        <v>73</v>
      </c>
    </row>
    <row r="455" spans="1:8" ht="10.95" customHeight="1">
      <c r="A455" s="87"/>
      <c r="B455" s="96"/>
      <c r="C455" s="18" t="s">
        <v>192</v>
      </c>
      <c r="D455" s="18"/>
      <c r="E455" s="262">
        <f t="shared" si="41"/>
        <v>138</v>
      </c>
      <c r="F455" s="213">
        <v>131</v>
      </c>
      <c r="G455" s="209"/>
      <c r="H455" s="26">
        <v>119</v>
      </c>
    </row>
    <row r="456" spans="1:8" ht="10.95" customHeight="1">
      <c r="A456" s="87"/>
      <c r="B456" s="96" t="s">
        <v>189</v>
      </c>
      <c r="C456" s="18" t="s">
        <v>193</v>
      </c>
      <c r="D456" s="18"/>
      <c r="E456" s="262">
        <f t="shared" si="41"/>
        <v>148</v>
      </c>
      <c r="F456" s="213">
        <v>141</v>
      </c>
      <c r="G456" s="209"/>
      <c r="H456" s="26">
        <v>128</v>
      </c>
    </row>
    <row r="457" spans="1:8" ht="10.95" customHeight="1" thickBot="1">
      <c r="A457" s="88"/>
      <c r="B457" s="109" t="s">
        <v>183</v>
      </c>
      <c r="C457" s="22" t="s">
        <v>1413</v>
      </c>
      <c r="D457" s="22"/>
      <c r="E457" s="271">
        <f t="shared" si="41"/>
        <v>123</v>
      </c>
      <c r="F457" s="214">
        <v>117</v>
      </c>
      <c r="G457" s="265"/>
      <c r="H457" s="69">
        <v>106</v>
      </c>
    </row>
    <row r="458" spans="1:8" ht="19.05" customHeight="1">
      <c r="A458" s="85" t="s">
        <v>1100</v>
      </c>
      <c r="B458" s="108"/>
      <c r="C458" s="17" t="s">
        <v>194</v>
      </c>
      <c r="D458" s="27"/>
      <c r="E458" s="294">
        <f>SUM(E459:E475)</f>
        <v>10197</v>
      </c>
      <c r="F458" s="212">
        <f>SUM(F459:F475)</f>
        <v>9712</v>
      </c>
      <c r="G458" s="266">
        <f>SUM(G459:G475)</f>
        <v>488</v>
      </c>
      <c r="H458" s="59">
        <f>SUM(H459:H475)</f>
        <v>8828</v>
      </c>
    </row>
    <row r="459" spans="1:8" ht="14.55" customHeight="1">
      <c r="A459" s="87"/>
      <c r="B459" s="96" t="s">
        <v>144</v>
      </c>
      <c r="C459" s="18" t="s">
        <v>1393</v>
      </c>
      <c r="D459" s="28"/>
      <c r="E459" s="262">
        <f t="shared" si="41"/>
        <v>256</v>
      </c>
      <c r="F459" s="213">
        <v>244</v>
      </c>
      <c r="G459" s="267"/>
      <c r="H459" s="26">
        <v>222</v>
      </c>
    </row>
    <row r="460" spans="1:8" ht="13.5" customHeight="1">
      <c r="A460" s="87"/>
      <c r="B460" s="96" t="s">
        <v>144</v>
      </c>
      <c r="C460" s="18" t="s">
        <v>195</v>
      </c>
      <c r="D460" s="28"/>
      <c r="E460" s="262">
        <f t="shared" si="41"/>
        <v>1026</v>
      </c>
      <c r="F460" s="213">
        <v>977</v>
      </c>
      <c r="G460" s="267"/>
      <c r="H460" s="26">
        <v>888</v>
      </c>
    </row>
    <row r="461" spans="1:8" ht="15.45" customHeight="1">
      <c r="A461" s="87"/>
      <c r="B461" s="96" t="s">
        <v>144</v>
      </c>
      <c r="C461" s="18" t="s">
        <v>145</v>
      </c>
      <c r="D461" s="28"/>
      <c r="E461" s="262">
        <f t="shared" si="41"/>
        <v>347</v>
      </c>
      <c r="F461" s="213">
        <f t="shared" si="42"/>
        <v>330</v>
      </c>
      <c r="G461" s="267"/>
      <c r="H461" s="26">
        <v>300</v>
      </c>
    </row>
    <row r="462" spans="1:8" ht="12.45" customHeight="1">
      <c r="A462" s="87"/>
      <c r="B462" s="96" t="s">
        <v>1414</v>
      </c>
      <c r="C462" s="18" t="s">
        <v>155</v>
      </c>
      <c r="D462" s="28"/>
      <c r="E462" s="262">
        <f t="shared" si="41"/>
        <v>176</v>
      </c>
      <c r="F462" s="213">
        <v>168</v>
      </c>
      <c r="G462" s="267"/>
      <c r="H462" s="26">
        <v>153</v>
      </c>
    </row>
    <row r="463" spans="1:8" ht="13.05" customHeight="1">
      <c r="A463" s="87"/>
      <c r="B463" s="96" t="s">
        <v>146</v>
      </c>
      <c r="C463" s="18" t="s">
        <v>147</v>
      </c>
      <c r="D463" s="28"/>
      <c r="E463" s="262">
        <f t="shared" si="41"/>
        <v>231</v>
      </c>
      <c r="F463" s="213">
        <f t="shared" si="42"/>
        <v>220.00000000000003</v>
      </c>
      <c r="G463" s="267"/>
      <c r="H463" s="26">
        <v>200</v>
      </c>
    </row>
    <row r="464" spans="1:8" ht="13.5" customHeight="1">
      <c r="A464" s="87"/>
      <c r="B464" s="96" t="s">
        <v>156</v>
      </c>
      <c r="C464" s="18" t="s">
        <v>157</v>
      </c>
      <c r="D464" s="28"/>
      <c r="E464" s="262">
        <f t="shared" si="41"/>
        <v>215</v>
      </c>
      <c r="F464" s="213">
        <v>205</v>
      </c>
      <c r="G464" s="267"/>
      <c r="H464" s="26">
        <v>186</v>
      </c>
    </row>
    <row r="465" spans="1:8" ht="15.45" customHeight="1">
      <c r="A465" s="87"/>
      <c r="B465" s="96" t="s">
        <v>152</v>
      </c>
      <c r="C465" s="18" t="s">
        <v>153</v>
      </c>
      <c r="D465" s="28"/>
      <c r="E465" s="262">
        <f t="shared" si="41"/>
        <v>231</v>
      </c>
      <c r="F465" s="213">
        <f t="shared" si="42"/>
        <v>220.00000000000003</v>
      </c>
      <c r="G465" s="267"/>
      <c r="H465" s="26">
        <v>200</v>
      </c>
    </row>
    <row r="466" spans="1:8" ht="13.95" customHeight="1">
      <c r="A466" s="87"/>
      <c r="B466" s="96" t="s">
        <v>148</v>
      </c>
      <c r="C466" s="18" t="s">
        <v>149</v>
      </c>
      <c r="D466" s="28"/>
      <c r="E466" s="262">
        <f t="shared" si="41"/>
        <v>231</v>
      </c>
      <c r="F466" s="213">
        <f t="shared" si="42"/>
        <v>220.00000000000003</v>
      </c>
      <c r="G466" s="267"/>
      <c r="H466" s="26">
        <v>200</v>
      </c>
    </row>
    <row r="467" spans="1:8" ht="12.45" customHeight="1">
      <c r="A467" s="87"/>
      <c r="B467" s="96" t="s">
        <v>150</v>
      </c>
      <c r="C467" s="18" t="s">
        <v>151</v>
      </c>
      <c r="D467" s="28"/>
      <c r="E467" s="262">
        <f t="shared" si="41"/>
        <v>230</v>
      </c>
      <c r="F467" s="213">
        <v>219</v>
      </c>
      <c r="G467" s="267"/>
      <c r="H467" s="26">
        <v>199</v>
      </c>
    </row>
    <row r="468" spans="1:8" ht="13.95" customHeight="1">
      <c r="A468" s="87"/>
      <c r="B468" s="96" t="s">
        <v>165</v>
      </c>
      <c r="C468" s="18" t="s">
        <v>166</v>
      </c>
      <c r="D468" s="28"/>
      <c r="E468" s="262">
        <f t="shared" si="41"/>
        <v>206</v>
      </c>
      <c r="F468" s="213">
        <v>196</v>
      </c>
      <c r="G468" s="267"/>
      <c r="H468" s="26">
        <v>178</v>
      </c>
    </row>
    <row r="469" spans="1:8" ht="12" customHeight="1">
      <c r="A469" s="87"/>
      <c r="B469" s="96" t="s">
        <v>179</v>
      </c>
      <c r="C469" s="18" t="s">
        <v>180</v>
      </c>
      <c r="D469" s="28">
        <v>410</v>
      </c>
      <c r="E469" s="262">
        <f t="shared" ref="E469:E532" si="43">ROUND(F469*$E$6,0)</f>
        <v>531</v>
      </c>
      <c r="F469" s="213">
        <f t="shared" si="42"/>
        <v>506.00000000000006</v>
      </c>
      <c r="G469" s="267">
        <v>50</v>
      </c>
      <c r="H469" s="26">
        <f t="shared" ref="H469:H475" si="44">D469+G469</f>
        <v>460</v>
      </c>
    </row>
    <row r="470" spans="1:8" ht="12.45" customHeight="1">
      <c r="A470" s="87"/>
      <c r="B470" s="96" t="s">
        <v>196</v>
      </c>
      <c r="C470" s="18" t="s">
        <v>197</v>
      </c>
      <c r="D470" s="28">
        <v>281</v>
      </c>
      <c r="E470" s="262">
        <f t="shared" si="43"/>
        <v>406</v>
      </c>
      <c r="F470" s="213">
        <v>387</v>
      </c>
      <c r="G470" s="267">
        <v>71</v>
      </c>
      <c r="H470" s="26">
        <f t="shared" si="44"/>
        <v>352</v>
      </c>
    </row>
    <row r="471" spans="1:8" ht="15.45" customHeight="1">
      <c r="A471" s="87"/>
      <c r="B471" s="97" t="s">
        <v>198</v>
      </c>
      <c r="C471" s="5" t="s">
        <v>199</v>
      </c>
      <c r="D471" s="6">
        <v>486</v>
      </c>
      <c r="E471" s="262">
        <f t="shared" si="43"/>
        <v>647</v>
      </c>
      <c r="F471" s="213">
        <f t="shared" ref="F471:F515" si="45">H471*1.1</f>
        <v>616</v>
      </c>
      <c r="G471" s="268">
        <v>74</v>
      </c>
      <c r="H471" s="26">
        <f t="shared" si="44"/>
        <v>560</v>
      </c>
    </row>
    <row r="472" spans="1:8" ht="12.45" customHeight="1">
      <c r="A472" s="87"/>
      <c r="B472" s="96" t="s">
        <v>200</v>
      </c>
      <c r="C472" s="29" t="s">
        <v>201</v>
      </c>
      <c r="D472" s="6">
        <v>311</v>
      </c>
      <c r="E472" s="262">
        <f t="shared" si="43"/>
        <v>378</v>
      </c>
      <c r="F472" s="213">
        <v>360</v>
      </c>
      <c r="G472" s="268">
        <v>16</v>
      </c>
      <c r="H472" s="26">
        <f t="shared" si="44"/>
        <v>327</v>
      </c>
    </row>
    <row r="473" spans="1:8" ht="13.05" customHeight="1">
      <c r="A473" s="87"/>
      <c r="B473" s="96" t="s">
        <v>202</v>
      </c>
      <c r="C473" s="29" t="s">
        <v>203</v>
      </c>
      <c r="D473" s="6">
        <v>306</v>
      </c>
      <c r="E473" s="262">
        <f t="shared" si="43"/>
        <v>365</v>
      </c>
      <c r="F473" s="213">
        <v>348</v>
      </c>
      <c r="G473" s="268">
        <v>10</v>
      </c>
      <c r="H473" s="26">
        <f t="shared" si="44"/>
        <v>316</v>
      </c>
    </row>
    <row r="474" spans="1:8" ht="30.45" customHeight="1">
      <c r="A474" s="87"/>
      <c r="B474" s="110" t="s">
        <v>185</v>
      </c>
      <c r="C474" s="21" t="s">
        <v>204</v>
      </c>
      <c r="D474" s="58">
        <v>3601</v>
      </c>
      <c r="E474" s="262">
        <f t="shared" si="43"/>
        <v>4400</v>
      </c>
      <c r="F474" s="213">
        <v>4190</v>
      </c>
      <c r="G474" s="269">
        <v>208</v>
      </c>
      <c r="H474" s="26">
        <f t="shared" si="44"/>
        <v>3809</v>
      </c>
    </row>
    <row r="475" spans="1:8" ht="21.45" customHeight="1" thickBot="1">
      <c r="A475" s="88"/>
      <c r="B475" s="113" t="s">
        <v>205</v>
      </c>
      <c r="C475" s="20" t="s">
        <v>206</v>
      </c>
      <c r="D475" s="73">
        <v>219</v>
      </c>
      <c r="E475" s="271">
        <f t="shared" si="43"/>
        <v>321</v>
      </c>
      <c r="F475" s="214">
        <v>306</v>
      </c>
      <c r="G475" s="270">
        <v>59</v>
      </c>
      <c r="H475" s="57">
        <f t="shared" si="44"/>
        <v>278</v>
      </c>
    </row>
    <row r="476" spans="1:8" ht="28.95" customHeight="1">
      <c r="A476" s="85" t="s">
        <v>1101</v>
      </c>
      <c r="B476" s="111"/>
      <c r="C476" s="30" t="s">
        <v>207</v>
      </c>
      <c r="D476" s="27"/>
      <c r="E476" s="294">
        <f>SUM(E477:E497)</f>
        <v>14072</v>
      </c>
      <c r="F476" s="212">
        <f>SUM(F477:F497)</f>
        <v>13402</v>
      </c>
      <c r="G476" s="272">
        <f>SUM(G477:G497)</f>
        <v>697</v>
      </c>
      <c r="H476" s="126">
        <f>SUM(H477:H497)</f>
        <v>12217</v>
      </c>
    </row>
    <row r="477" spans="1:8" ht="11.55" customHeight="1">
      <c r="A477" s="87"/>
      <c r="B477" s="95" t="s">
        <v>144</v>
      </c>
      <c r="C477" s="15" t="s">
        <v>176</v>
      </c>
      <c r="D477" s="28"/>
      <c r="E477" s="262">
        <f t="shared" si="43"/>
        <v>256</v>
      </c>
      <c r="F477" s="213">
        <v>244</v>
      </c>
      <c r="G477" s="267"/>
      <c r="H477" s="26">
        <v>222</v>
      </c>
    </row>
    <row r="478" spans="1:8" ht="11.55" customHeight="1">
      <c r="A478" s="87"/>
      <c r="B478" s="96" t="s">
        <v>144</v>
      </c>
      <c r="C478" s="18" t="s">
        <v>195</v>
      </c>
      <c r="D478" s="28"/>
      <c r="E478" s="262">
        <f t="shared" si="43"/>
        <v>1026</v>
      </c>
      <c r="F478" s="213">
        <v>977</v>
      </c>
      <c r="G478" s="267"/>
      <c r="H478" s="26">
        <v>888</v>
      </c>
    </row>
    <row r="479" spans="1:8" ht="11.55" customHeight="1">
      <c r="A479" s="87"/>
      <c r="B479" s="96" t="s">
        <v>144</v>
      </c>
      <c r="C479" s="18" t="s">
        <v>145</v>
      </c>
      <c r="D479" s="28"/>
      <c r="E479" s="262">
        <f t="shared" si="43"/>
        <v>347</v>
      </c>
      <c r="F479" s="213">
        <f t="shared" si="45"/>
        <v>330</v>
      </c>
      <c r="G479" s="267"/>
      <c r="H479" s="26">
        <v>300</v>
      </c>
    </row>
    <row r="480" spans="1:8" ht="11.55" customHeight="1">
      <c r="A480" s="87"/>
      <c r="B480" s="96" t="s">
        <v>1414</v>
      </c>
      <c r="C480" s="18" t="s">
        <v>155</v>
      </c>
      <c r="D480" s="28"/>
      <c r="E480" s="262">
        <f t="shared" si="43"/>
        <v>176</v>
      </c>
      <c r="F480" s="213">
        <v>168</v>
      </c>
      <c r="G480" s="267"/>
      <c r="H480" s="26">
        <v>153</v>
      </c>
    </row>
    <row r="481" spans="1:8" ht="11.55" customHeight="1">
      <c r="A481" s="87"/>
      <c r="B481" s="96" t="s">
        <v>146</v>
      </c>
      <c r="C481" s="18" t="s">
        <v>147</v>
      </c>
      <c r="D481" s="28"/>
      <c r="E481" s="262">
        <f t="shared" si="43"/>
        <v>231</v>
      </c>
      <c r="F481" s="213">
        <f t="shared" si="45"/>
        <v>220.00000000000003</v>
      </c>
      <c r="G481" s="267"/>
      <c r="H481" s="26">
        <v>200</v>
      </c>
    </row>
    <row r="482" spans="1:8" ht="11.55" customHeight="1">
      <c r="A482" s="87"/>
      <c r="B482" s="96" t="s">
        <v>156</v>
      </c>
      <c r="C482" s="18" t="s">
        <v>157</v>
      </c>
      <c r="D482" s="28"/>
      <c r="E482" s="262">
        <f t="shared" si="43"/>
        <v>215</v>
      </c>
      <c r="F482" s="213">
        <v>205</v>
      </c>
      <c r="G482" s="267"/>
      <c r="H482" s="26">
        <v>186</v>
      </c>
    </row>
    <row r="483" spans="1:8" ht="11.55" customHeight="1">
      <c r="A483" s="87"/>
      <c r="B483" s="96" t="s">
        <v>152</v>
      </c>
      <c r="C483" s="18" t="s">
        <v>153</v>
      </c>
      <c r="D483" s="28"/>
      <c r="E483" s="262">
        <f t="shared" si="43"/>
        <v>231</v>
      </c>
      <c r="F483" s="213">
        <f t="shared" si="45"/>
        <v>220.00000000000003</v>
      </c>
      <c r="G483" s="267"/>
      <c r="H483" s="26">
        <v>200</v>
      </c>
    </row>
    <row r="484" spans="1:8" ht="11.55" customHeight="1">
      <c r="A484" s="87"/>
      <c r="B484" s="96" t="s">
        <v>148</v>
      </c>
      <c r="C484" s="18" t="s">
        <v>149</v>
      </c>
      <c r="D484" s="28"/>
      <c r="E484" s="262">
        <f t="shared" si="43"/>
        <v>231</v>
      </c>
      <c r="F484" s="213">
        <f t="shared" si="45"/>
        <v>220.00000000000003</v>
      </c>
      <c r="G484" s="267"/>
      <c r="H484" s="26">
        <v>200</v>
      </c>
    </row>
    <row r="485" spans="1:8" ht="11.55" customHeight="1">
      <c r="A485" s="87"/>
      <c r="B485" s="96" t="s">
        <v>150</v>
      </c>
      <c r="C485" s="18" t="s">
        <v>151</v>
      </c>
      <c r="D485" s="28"/>
      <c r="E485" s="262">
        <f t="shared" si="43"/>
        <v>230</v>
      </c>
      <c r="F485" s="213">
        <v>219</v>
      </c>
      <c r="G485" s="267"/>
      <c r="H485" s="26">
        <v>199</v>
      </c>
    </row>
    <row r="486" spans="1:8" ht="11.55" customHeight="1">
      <c r="A486" s="87"/>
      <c r="B486" s="96" t="s">
        <v>165</v>
      </c>
      <c r="C486" s="18" t="s">
        <v>166</v>
      </c>
      <c r="D486" s="28"/>
      <c r="E486" s="262">
        <f t="shared" si="43"/>
        <v>206</v>
      </c>
      <c r="F486" s="213">
        <v>196</v>
      </c>
      <c r="G486" s="267"/>
      <c r="H486" s="26">
        <v>178</v>
      </c>
    </row>
    <row r="487" spans="1:8" ht="11.55" customHeight="1">
      <c r="A487" s="87"/>
      <c r="B487" s="96" t="s">
        <v>179</v>
      </c>
      <c r="C487" s="18" t="s">
        <v>180</v>
      </c>
      <c r="D487" s="28">
        <v>410</v>
      </c>
      <c r="E487" s="262">
        <f t="shared" si="43"/>
        <v>531</v>
      </c>
      <c r="F487" s="213">
        <f t="shared" si="45"/>
        <v>506.00000000000006</v>
      </c>
      <c r="G487" s="267">
        <v>50</v>
      </c>
      <c r="H487" s="26">
        <f t="shared" ref="H487:H497" si="46">D487+G487</f>
        <v>460</v>
      </c>
    </row>
    <row r="488" spans="1:8" ht="11.55" customHeight="1">
      <c r="A488" s="87"/>
      <c r="B488" s="96" t="s">
        <v>163</v>
      </c>
      <c r="C488" s="18" t="s">
        <v>164</v>
      </c>
      <c r="D488" s="6">
        <v>609</v>
      </c>
      <c r="E488" s="262">
        <f t="shared" si="43"/>
        <v>770</v>
      </c>
      <c r="F488" s="213">
        <v>733</v>
      </c>
      <c r="G488" s="268">
        <v>57</v>
      </c>
      <c r="H488" s="4">
        <f t="shared" si="46"/>
        <v>666</v>
      </c>
    </row>
    <row r="489" spans="1:8" ht="11.55" customHeight="1">
      <c r="A489" s="87"/>
      <c r="B489" s="97" t="s">
        <v>198</v>
      </c>
      <c r="C489" s="5" t="s">
        <v>199</v>
      </c>
      <c r="D489" s="6">
        <v>486</v>
      </c>
      <c r="E489" s="262">
        <f t="shared" si="43"/>
        <v>647</v>
      </c>
      <c r="F489" s="213">
        <f t="shared" si="45"/>
        <v>616</v>
      </c>
      <c r="G489" s="268">
        <v>74</v>
      </c>
      <c r="H489" s="4">
        <f t="shared" si="46"/>
        <v>560</v>
      </c>
    </row>
    <row r="490" spans="1:8" ht="11.55" customHeight="1">
      <c r="A490" s="87"/>
      <c r="B490" s="96" t="s">
        <v>200</v>
      </c>
      <c r="C490" s="29" t="s">
        <v>201</v>
      </c>
      <c r="D490" s="6">
        <v>311</v>
      </c>
      <c r="E490" s="262">
        <f t="shared" si="43"/>
        <v>378</v>
      </c>
      <c r="F490" s="213">
        <v>360</v>
      </c>
      <c r="G490" s="268">
        <v>16</v>
      </c>
      <c r="H490" s="4">
        <f t="shared" si="46"/>
        <v>327</v>
      </c>
    </row>
    <row r="491" spans="1:8" ht="11.55" customHeight="1">
      <c r="A491" s="87"/>
      <c r="B491" s="96" t="s">
        <v>208</v>
      </c>
      <c r="C491" s="32" t="s">
        <v>209</v>
      </c>
      <c r="D491" s="60">
        <v>1664</v>
      </c>
      <c r="E491" s="262">
        <f t="shared" si="43"/>
        <v>2056</v>
      </c>
      <c r="F491" s="213">
        <f t="shared" si="45"/>
        <v>1958.0000000000002</v>
      </c>
      <c r="G491" s="273">
        <v>116</v>
      </c>
      <c r="H491" s="61">
        <f t="shared" si="46"/>
        <v>1780</v>
      </c>
    </row>
    <row r="492" spans="1:8" ht="11.55" customHeight="1">
      <c r="A492" s="87"/>
      <c r="B492" s="96" t="s">
        <v>202</v>
      </c>
      <c r="C492" s="29" t="s">
        <v>210</v>
      </c>
      <c r="D492" s="6">
        <v>306</v>
      </c>
      <c r="E492" s="262">
        <f t="shared" si="43"/>
        <v>365</v>
      </c>
      <c r="F492" s="213">
        <v>348</v>
      </c>
      <c r="G492" s="268">
        <v>10</v>
      </c>
      <c r="H492" s="26">
        <f t="shared" si="46"/>
        <v>316</v>
      </c>
    </row>
    <row r="493" spans="1:8" ht="11.55" customHeight="1">
      <c r="A493" s="87"/>
      <c r="B493" s="96" t="s">
        <v>196</v>
      </c>
      <c r="C493" s="29" t="s">
        <v>211</v>
      </c>
      <c r="D493" s="28">
        <v>281</v>
      </c>
      <c r="E493" s="262">
        <f t="shared" si="43"/>
        <v>365</v>
      </c>
      <c r="F493" s="213">
        <v>348</v>
      </c>
      <c r="G493" s="267">
        <v>71</v>
      </c>
      <c r="H493" s="26">
        <f t="shared" si="46"/>
        <v>352</v>
      </c>
    </row>
    <row r="494" spans="1:8" ht="11.55" customHeight="1">
      <c r="A494" s="87"/>
      <c r="B494" s="96" t="s">
        <v>189</v>
      </c>
      <c r="C494" s="32" t="s">
        <v>212</v>
      </c>
      <c r="D494" s="6">
        <v>315</v>
      </c>
      <c r="E494" s="262">
        <f t="shared" si="43"/>
        <v>379</v>
      </c>
      <c r="F494" s="213">
        <v>361</v>
      </c>
      <c r="G494" s="268">
        <v>13</v>
      </c>
      <c r="H494" s="4">
        <f t="shared" si="46"/>
        <v>328</v>
      </c>
    </row>
    <row r="495" spans="1:8" ht="11.55" customHeight="1">
      <c r="A495" s="87"/>
      <c r="B495" s="96" t="s">
        <v>181</v>
      </c>
      <c r="C495" s="32" t="s">
        <v>213</v>
      </c>
      <c r="D495" s="6">
        <v>592</v>
      </c>
      <c r="E495" s="262">
        <f t="shared" si="43"/>
        <v>711</v>
      </c>
      <c r="F495" s="213">
        <v>677</v>
      </c>
      <c r="G495" s="268">
        <v>23</v>
      </c>
      <c r="H495" s="4">
        <f t="shared" si="46"/>
        <v>615</v>
      </c>
    </row>
    <row r="496" spans="1:8" ht="37.5" customHeight="1">
      <c r="A496" s="87"/>
      <c r="B496" s="98" t="s">
        <v>185</v>
      </c>
      <c r="C496" s="21" t="s">
        <v>214</v>
      </c>
      <c r="D496" s="58">
        <v>3601</v>
      </c>
      <c r="E496" s="262">
        <f t="shared" si="43"/>
        <v>4400</v>
      </c>
      <c r="F496" s="213">
        <v>4190</v>
      </c>
      <c r="G496" s="269">
        <v>208</v>
      </c>
      <c r="H496" s="26">
        <f t="shared" si="46"/>
        <v>3809</v>
      </c>
    </row>
    <row r="497" spans="1:8" ht="15" thickBot="1">
      <c r="A497" s="88"/>
      <c r="B497" s="113" t="s">
        <v>205</v>
      </c>
      <c r="C497" s="20" t="s">
        <v>206</v>
      </c>
      <c r="D497" s="73">
        <v>219</v>
      </c>
      <c r="E497" s="271">
        <f t="shared" si="43"/>
        <v>321</v>
      </c>
      <c r="F497" s="214">
        <v>306</v>
      </c>
      <c r="G497" s="274">
        <v>59</v>
      </c>
      <c r="H497" s="13">
        <f t="shared" si="46"/>
        <v>278</v>
      </c>
    </row>
    <row r="498" spans="1:8" ht="17.399999999999999">
      <c r="A498" s="85" t="s">
        <v>1102</v>
      </c>
      <c r="B498" s="111"/>
      <c r="C498" s="30" t="s">
        <v>215</v>
      </c>
      <c r="D498" s="27"/>
      <c r="E498" s="297">
        <f>SUM(E499:E517)</f>
        <v>11886</v>
      </c>
      <c r="F498" s="275">
        <f>SUM(F499:F517)</f>
        <v>11321</v>
      </c>
      <c r="G498" s="266">
        <f>SUM(G499:G517)</f>
        <v>661</v>
      </c>
      <c r="H498" s="59">
        <f>SUM(H499:H517)</f>
        <v>10290</v>
      </c>
    </row>
    <row r="499" spans="1:8" ht="11.55" customHeight="1">
      <c r="A499" s="87"/>
      <c r="B499" s="95" t="s">
        <v>144</v>
      </c>
      <c r="C499" s="15" t="s">
        <v>176</v>
      </c>
      <c r="D499" s="28"/>
      <c r="E499" s="262">
        <f t="shared" si="43"/>
        <v>256</v>
      </c>
      <c r="F499" s="213">
        <v>244</v>
      </c>
      <c r="G499" s="267"/>
      <c r="H499" s="26">
        <v>222</v>
      </c>
    </row>
    <row r="500" spans="1:8" ht="11.55" customHeight="1">
      <c r="A500" s="87"/>
      <c r="B500" s="96" t="s">
        <v>144</v>
      </c>
      <c r="C500" s="18" t="s">
        <v>195</v>
      </c>
      <c r="D500" s="28"/>
      <c r="E500" s="262">
        <f t="shared" si="43"/>
        <v>1026</v>
      </c>
      <c r="F500" s="213">
        <v>977</v>
      </c>
      <c r="G500" s="267"/>
      <c r="H500" s="26">
        <v>888</v>
      </c>
    </row>
    <row r="501" spans="1:8" ht="11.55" customHeight="1">
      <c r="A501" s="87"/>
      <c r="B501" s="96" t="s">
        <v>144</v>
      </c>
      <c r="C501" s="18" t="s">
        <v>145</v>
      </c>
      <c r="D501" s="28"/>
      <c r="E501" s="262">
        <f t="shared" si="43"/>
        <v>347</v>
      </c>
      <c r="F501" s="213">
        <f t="shared" si="45"/>
        <v>330</v>
      </c>
      <c r="G501" s="267"/>
      <c r="H501" s="26">
        <v>300</v>
      </c>
    </row>
    <row r="502" spans="1:8" ht="11.55" customHeight="1">
      <c r="A502" s="87"/>
      <c r="B502" s="96" t="s">
        <v>1414</v>
      </c>
      <c r="C502" s="18" t="s">
        <v>155</v>
      </c>
      <c r="D502" s="28"/>
      <c r="E502" s="262">
        <f t="shared" si="43"/>
        <v>176</v>
      </c>
      <c r="F502" s="213">
        <v>168</v>
      </c>
      <c r="G502" s="267"/>
      <c r="H502" s="26">
        <v>153</v>
      </c>
    </row>
    <row r="503" spans="1:8" ht="11.55" customHeight="1">
      <c r="A503" s="87"/>
      <c r="B503" s="96" t="s">
        <v>146</v>
      </c>
      <c r="C503" s="18" t="s">
        <v>147</v>
      </c>
      <c r="D503" s="28"/>
      <c r="E503" s="262">
        <f t="shared" si="43"/>
        <v>231</v>
      </c>
      <c r="F503" s="213">
        <f t="shared" si="45"/>
        <v>220.00000000000003</v>
      </c>
      <c r="G503" s="267"/>
      <c r="H503" s="26">
        <v>200</v>
      </c>
    </row>
    <row r="504" spans="1:8" ht="11.55" customHeight="1">
      <c r="A504" s="87"/>
      <c r="B504" s="96" t="s">
        <v>156</v>
      </c>
      <c r="C504" s="18" t="s">
        <v>157</v>
      </c>
      <c r="D504" s="28"/>
      <c r="E504" s="262">
        <f t="shared" si="43"/>
        <v>215</v>
      </c>
      <c r="F504" s="213">
        <v>205</v>
      </c>
      <c r="G504" s="267"/>
      <c r="H504" s="26">
        <v>186</v>
      </c>
    </row>
    <row r="505" spans="1:8" ht="11.55" customHeight="1">
      <c r="A505" s="87"/>
      <c r="B505" s="96" t="s">
        <v>152</v>
      </c>
      <c r="C505" s="18" t="s">
        <v>153</v>
      </c>
      <c r="D505" s="28"/>
      <c r="E505" s="262">
        <f t="shared" si="43"/>
        <v>231</v>
      </c>
      <c r="F505" s="213">
        <f t="shared" si="45"/>
        <v>220.00000000000003</v>
      </c>
      <c r="G505" s="267"/>
      <c r="H505" s="26">
        <v>200</v>
      </c>
    </row>
    <row r="506" spans="1:8" ht="11.55" customHeight="1">
      <c r="A506" s="87"/>
      <c r="B506" s="96" t="s">
        <v>148</v>
      </c>
      <c r="C506" s="18" t="s">
        <v>149</v>
      </c>
      <c r="D506" s="28"/>
      <c r="E506" s="262">
        <f t="shared" si="43"/>
        <v>231</v>
      </c>
      <c r="F506" s="213">
        <f t="shared" si="45"/>
        <v>220.00000000000003</v>
      </c>
      <c r="G506" s="267"/>
      <c r="H506" s="26">
        <v>200</v>
      </c>
    </row>
    <row r="507" spans="1:8" ht="11.55" customHeight="1">
      <c r="A507" s="87"/>
      <c r="B507" s="96" t="s">
        <v>150</v>
      </c>
      <c r="C507" s="18" t="s">
        <v>151</v>
      </c>
      <c r="D507" s="28"/>
      <c r="E507" s="262">
        <f t="shared" si="43"/>
        <v>230</v>
      </c>
      <c r="F507" s="213">
        <v>219</v>
      </c>
      <c r="G507" s="267"/>
      <c r="H507" s="26">
        <v>199</v>
      </c>
    </row>
    <row r="508" spans="1:8" ht="11.55" customHeight="1">
      <c r="A508" s="87"/>
      <c r="B508" s="96" t="s">
        <v>165</v>
      </c>
      <c r="C508" s="18" t="s">
        <v>166</v>
      </c>
      <c r="D508" s="28"/>
      <c r="E508" s="262">
        <f t="shared" si="43"/>
        <v>206</v>
      </c>
      <c r="F508" s="213">
        <v>196</v>
      </c>
      <c r="G508" s="267"/>
      <c r="H508" s="26">
        <v>178</v>
      </c>
    </row>
    <row r="509" spans="1:8" ht="11.55" customHeight="1">
      <c r="A509" s="87"/>
      <c r="B509" s="96" t="s">
        <v>179</v>
      </c>
      <c r="C509" s="18" t="s">
        <v>180</v>
      </c>
      <c r="D509" s="28">
        <v>410</v>
      </c>
      <c r="E509" s="262">
        <f t="shared" si="43"/>
        <v>531</v>
      </c>
      <c r="F509" s="213">
        <f t="shared" si="45"/>
        <v>506.00000000000006</v>
      </c>
      <c r="G509" s="267">
        <v>50</v>
      </c>
      <c r="H509" s="26">
        <f t="shared" ref="H509:H517" si="47">D509+G509</f>
        <v>460</v>
      </c>
    </row>
    <row r="510" spans="1:8" ht="11.55" customHeight="1">
      <c r="A510" s="87"/>
      <c r="B510" s="96" t="s">
        <v>200</v>
      </c>
      <c r="C510" s="29" t="s">
        <v>201</v>
      </c>
      <c r="D510" s="6">
        <v>311</v>
      </c>
      <c r="E510" s="262">
        <f t="shared" si="43"/>
        <v>378</v>
      </c>
      <c r="F510" s="213">
        <v>360</v>
      </c>
      <c r="G510" s="268">
        <v>16</v>
      </c>
      <c r="H510" s="26">
        <f t="shared" si="47"/>
        <v>327</v>
      </c>
    </row>
    <row r="511" spans="1:8" ht="11.55" customHeight="1">
      <c r="A511" s="87"/>
      <c r="B511" s="96" t="s">
        <v>202</v>
      </c>
      <c r="C511" s="29" t="s">
        <v>210</v>
      </c>
      <c r="D511" s="6">
        <v>306</v>
      </c>
      <c r="E511" s="262">
        <f t="shared" si="43"/>
        <v>365</v>
      </c>
      <c r="F511" s="213">
        <v>348</v>
      </c>
      <c r="G511" s="268">
        <v>10</v>
      </c>
      <c r="H511" s="26">
        <f t="shared" si="47"/>
        <v>316</v>
      </c>
    </row>
    <row r="512" spans="1:8" ht="11.55" customHeight="1">
      <c r="A512" s="87"/>
      <c r="B512" s="96" t="s">
        <v>196</v>
      </c>
      <c r="C512" s="29" t="s">
        <v>211</v>
      </c>
      <c r="D512" s="28">
        <v>281</v>
      </c>
      <c r="E512" s="262">
        <f t="shared" si="43"/>
        <v>406</v>
      </c>
      <c r="F512" s="213">
        <v>387</v>
      </c>
      <c r="G512" s="267">
        <v>71</v>
      </c>
      <c r="H512" s="26">
        <f t="shared" si="47"/>
        <v>352</v>
      </c>
    </row>
    <row r="513" spans="1:8" ht="11.55" customHeight="1">
      <c r="A513" s="87"/>
      <c r="B513" s="96" t="s">
        <v>208</v>
      </c>
      <c r="C513" s="32" t="s">
        <v>209</v>
      </c>
      <c r="D513" s="60">
        <v>1664</v>
      </c>
      <c r="E513" s="262">
        <f t="shared" si="43"/>
        <v>2056</v>
      </c>
      <c r="F513" s="213">
        <f t="shared" si="45"/>
        <v>1958.0000000000002</v>
      </c>
      <c r="G513" s="273">
        <v>116</v>
      </c>
      <c r="H513" s="94">
        <f t="shared" si="47"/>
        <v>1780</v>
      </c>
    </row>
    <row r="514" spans="1:8" ht="11.55" customHeight="1">
      <c r="A514" s="87"/>
      <c r="B514" s="96" t="s">
        <v>163</v>
      </c>
      <c r="C514" s="18" t="s">
        <v>164</v>
      </c>
      <c r="D514" s="6">
        <v>609</v>
      </c>
      <c r="E514" s="262">
        <f t="shared" si="43"/>
        <v>770</v>
      </c>
      <c r="F514" s="213">
        <v>733</v>
      </c>
      <c r="G514" s="268">
        <v>57</v>
      </c>
      <c r="H514" s="26">
        <f t="shared" si="47"/>
        <v>666</v>
      </c>
    </row>
    <row r="515" spans="1:8" ht="11.55" customHeight="1">
      <c r="A515" s="87"/>
      <c r="B515" s="97" t="s">
        <v>198</v>
      </c>
      <c r="C515" s="5" t="s">
        <v>199</v>
      </c>
      <c r="D515" s="6">
        <v>486</v>
      </c>
      <c r="E515" s="262">
        <f t="shared" si="43"/>
        <v>647</v>
      </c>
      <c r="F515" s="213">
        <f t="shared" si="45"/>
        <v>616</v>
      </c>
      <c r="G515" s="268">
        <v>74</v>
      </c>
      <c r="H515" s="26">
        <f t="shared" si="47"/>
        <v>560</v>
      </c>
    </row>
    <row r="516" spans="1:8" ht="39" customHeight="1">
      <c r="A516" s="87"/>
      <c r="B516" s="98" t="s">
        <v>185</v>
      </c>
      <c r="C516" s="21" t="s">
        <v>216</v>
      </c>
      <c r="D516" s="58">
        <v>2617</v>
      </c>
      <c r="E516" s="262">
        <f t="shared" si="43"/>
        <v>3263</v>
      </c>
      <c r="F516" s="213">
        <v>3108</v>
      </c>
      <c r="G516" s="269">
        <v>208</v>
      </c>
      <c r="H516" s="26">
        <f t="shared" si="47"/>
        <v>2825</v>
      </c>
    </row>
    <row r="517" spans="1:8" ht="15" thickBot="1">
      <c r="A517" s="88"/>
      <c r="B517" s="113" t="s">
        <v>205</v>
      </c>
      <c r="C517" s="20" t="s">
        <v>206</v>
      </c>
      <c r="D517" s="73">
        <v>219</v>
      </c>
      <c r="E517" s="271">
        <f t="shared" si="43"/>
        <v>321</v>
      </c>
      <c r="F517" s="214">
        <v>306</v>
      </c>
      <c r="G517" s="270">
        <v>59</v>
      </c>
      <c r="H517" s="57">
        <f t="shared" si="47"/>
        <v>278</v>
      </c>
    </row>
    <row r="518" spans="1:8" ht="26.4">
      <c r="A518" s="85" t="s">
        <v>1103</v>
      </c>
      <c r="B518" s="108"/>
      <c r="C518" s="17" t="s">
        <v>217</v>
      </c>
      <c r="D518" s="62"/>
      <c r="E518" s="297">
        <f>SUM(E519:E529)</f>
        <v>1459</v>
      </c>
      <c r="F518" s="278">
        <f>SUM(F519:F529)</f>
        <v>1388</v>
      </c>
      <c r="G518" s="279">
        <v>32</v>
      </c>
      <c r="H518" s="93">
        <f>SUM(H519:H529)+G518</f>
        <v>1293</v>
      </c>
    </row>
    <row r="519" spans="1:8" ht="11.55" customHeight="1">
      <c r="A519" s="87"/>
      <c r="B519" s="96" t="s">
        <v>144</v>
      </c>
      <c r="C519" s="18" t="s">
        <v>145</v>
      </c>
      <c r="D519" s="18"/>
      <c r="E519" s="262">
        <f t="shared" si="43"/>
        <v>106</v>
      </c>
      <c r="F519" s="213">
        <v>101</v>
      </c>
      <c r="G519" s="209"/>
      <c r="H519" s="26">
        <v>92</v>
      </c>
    </row>
    <row r="520" spans="1:8" ht="11.55" customHeight="1">
      <c r="A520" s="87"/>
      <c r="B520" s="96" t="s">
        <v>154</v>
      </c>
      <c r="C520" s="18" t="s">
        <v>155</v>
      </c>
      <c r="D520" s="18"/>
      <c r="E520" s="262">
        <f t="shared" si="43"/>
        <v>50</v>
      </c>
      <c r="F520" s="213">
        <v>48</v>
      </c>
      <c r="G520" s="209"/>
      <c r="H520" s="26">
        <v>44</v>
      </c>
    </row>
    <row r="521" spans="1:8" ht="11.55" customHeight="1">
      <c r="A521" s="87"/>
      <c r="B521" s="96" t="s">
        <v>146</v>
      </c>
      <c r="C521" s="18" t="s">
        <v>147</v>
      </c>
      <c r="D521" s="18"/>
      <c r="E521" s="262">
        <f t="shared" si="43"/>
        <v>77</v>
      </c>
      <c r="F521" s="213">
        <v>73</v>
      </c>
      <c r="G521" s="209"/>
      <c r="H521" s="26">
        <v>66</v>
      </c>
    </row>
    <row r="522" spans="1:8" ht="11.55" customHeight="1">
      <c r="A522" s="87"/>
      <c r="B522" s="96" t="s">
        <v>152</v>
      </c>
      <c r="C522" s="18" t="s">
        <v>153</v>
      </c>
      <c r="D522" s="18"/>
      <c r="E522" s="262">
        <f t="shared" si="43"/>
        <v>77</v>
      </c>
      <c r="F522" s="213">
        <v>73</v>
      </c>
      <c r="G522" s="209"/>
      <c r="H522" s="26">
        <v>66</v>
      </c>
    </row>
    <row r="523" spans="1:8" ht="11.55" customHeight="1">
      <c r="A523" s="87"/>
      <c r="B523" s="96" t="s">
        <v>148</v>
      </c>
      <c r="C523" s="18" t="s">
        <v>149</v>
      </c>
      <c r="D523" s="18"/>
      <c r="E523" s="262">
        <f t="shared" si="43"/>
        <v>77</v>
      </c>
      <c r="F523" s="213">
        <v>73</v>
      </c>
      <c r="G523" s="209"/>
      <c r="H523" s="26">
        <v>66</v>
      </c>
    </row>
    <row r="524" spans="1:8" ht="11.55" customHeight="1">
      <c r="A524" s="87"/>
      <c r="B524" s="96" t="s">
        <v>150</v>
      </c>
      <c r="C524" s="18" t="s">
        <v>151</v>
      </c>
      <c r="D524" s="18"/>
      <c r="E524" s="262">
        <f t="shared" si="43"/>
        <v>77</v>
      </c>
      <c r="F524" s="213">
        <v>73</v>
      </c>
      <c r="G524" s="209"/>
      <c r="H524" s="26">
        <v>66</v>
      </c>
    </row>
    <row r="525" spans="1:8" ht="11.55" customHeight="1">
      <c r="A525" s="87"/>
      <c r="B525" s="96" t="s">
        <v>156</v>
      </c>
      <c r="C525" s="18" t="s">
        <v>157</v>
      </c>
      <c r="D525" s="18"/>
      <c r="E525" s="262">
        <f t="shared" si="43"/>
        <v>77</v>
      </c>
      <c r="F525" s="213">
        <v>73</v>
      </c>
      <c r="G525" s="209"/>
      <c r="H525" s="26">
        <v>66</v>
      </c>
    </row>
    <row r="526" spans="1:8" ht="11.55" customHeight="1">
      <c r="A526" s="87"/>
      <c r="B526" s="96" t="s">
        <v>165</v>
      </c>
      <c r="C526" s="18" t="s">
        <v>166</v>
      </c>
      <c r="D526" s="18"/>
      <c r="E526" s="262">
        <f t="shared" si="43"/>
        <v>77</v>
      </c>
      <c r="F526" s="213">
        <v>73</v>
      </c>
      <c r="G526" s="209"/>
      <c r="H526" s="26">
        <v>66</v>
      </c>
    </row>
    <row r="527" spans="1:8" ht="11.55" customHeight="1">
      <c r="A527" s="87"/>
      <c r="B527" s="96" t="s">
        <v>179</v>
      </c>
      <c r="C527" s="18" t="s">
        <v>180</v>
      </c>
      <c r="D527" s="18"/>
      <c r="E527" s="262">
        <f t="shared" si="43"/>
        <v>154</v>
      </c>
      <c r="F527" s="213">
        <v>147</v>
      </c>
      <c r="G527" s="209"/>
      <c r="H527" s="26">
        <v>134</v>
      </c>
    </row>
    <row r="528" spans="1:8" ht="37.5" customHeight="1">
      <c r="A528" s="87"/>
      <c r="B528" s="98" t="s">
        <v>218</v>
      </c>
      <c r="C528" s="21" t="s">
        <v>219</v>
      </c>
      <c r="D528" s="21"/>
      <c r="E528" s="262">
        <f t="shared" si="43"/>
        <v>524</v>
      </c>
      <c r="F528" s="213">
        <v>499</v>
      </c>
      <c r="G528" s="264"/>
      <c r="H528" s="63">
        <v>454</v>
      </c>
    </row>
    <row r="529" spans="1:8">
      <c r="A529" s="87"/>
      <c r="B529" s="107" t="s">
        <v>198</v>
      </c>
      <c r="C529" s="12" t="s">
        <v>220</v>
      </c>
      <c r="D529" s="18"/>
      <c r="E529" s="262">
        <f t="shared" si="43"/>
        <v>163</v>
      </c>
      <c r="F529" s="213">
        <v>155</v>
      </c>
      <c r="G529" s="209"/>
      <c r="H529" s="26">
        <v>141</v>
      </c>
    </row>
    <row r="530" spans="1:8" ht="15" thickBot="1">
      <c r="A530" s="88"/>
      <c r="B530" s="109" t="s">
        <v>169</v>
      </c>
      <c r="C530" s="22" t="s">
        <v>221</v>
      </c>
      <c r="D530" s="22"/>
      <c r="E530" s="271">
        <f>ROUND(F530*$E$6,0)</f>
        <v>163</v>
      </c>
      <c r="F530" s="214">
        <v>155</v>
      </c>
      <c r="G530" s="265"/>
      <c r="H530" s="69">
        <v>141</v>
      </c>
    </row>
    <row r="531" spans="1:8" ht="21.45" customHeight="1">
      <c r="A531" s="85" t="s">
        <v>1104</v>
      </c>
      <c r="B531" s="108"/>
      <c r="C531" s="17" t="s">
        <v>222</v>
      </c>
      <c r="D531" s="62"/>
      <c r="E531" s="297">
        <f>SUM(E532:E541)</f>
        <v>1527</v>
      </c>
      <c r="F531" s="278">
        <f>SUM(F532:F541)</f>
        <v>1453</v>
      </c>
      <c r="G531" s="276">
        <v>32</v>
      </c>
      <c r="H531" s="54">
        <f>SUM(H532:H541)+G531</f>
        <v>1352</v>
      </c>
    </row>
    <row r="532" spans="1:8" ht="10.95" customHeight="1">
      <c r="A532" s="87"/>
      <c r="B532" s="96" t="s">
        <v>144</v>
      </c>
      <c r="C532" s="18" t="s">
        <v>145</v>
      </c>
      <c r="D532" s="18"/>
      <c r="E532" s="262">
        <f t="shared" si="43"/>
        <v>106</v>
      </c>
      <c r="F532" s="213">
        <v>101</v>
      </c>
      <c r="G532" s="209"/>
      <c r="H532" s="26">
        <v>92</v>
      </c>
    </row>
    <row r="533" spans="1:8" ht="10.95" customHeight="1">
      <c r="A533" s="87"/>
      <c r="B533" s="96" t="s">
        <v>154</v>
      </c>
      <c r="C533" s="18" t="s">
        <v>155</v>
      </c>
      <c r="D533" s="18"/>
      <c r="E533" s="262">
        <f t="shared" ref="E533:E596" si="48">ROUND(F533*$E$6,0)</f>
        <v>50</v>
      </c>
      <c r="F533" s="213">
        <v>48</v>
      </c>
      <c r="G533" s="209"/>
      <c r="H533" s="26">
        <v>44</v>
      </c>
    </row>
    <row r="534" spans="1:8" ht="10.95" customHeight="1">
      <c r="A534" s="87"/>
      <c r="B534" s="96" t="s">
        <v>146</v>
      </c>
      <c r="C534" s="18" t="s">
        <v>147</v>
      </c>
      <c r="D534" s="18"/>
      <c r="E534" s="262">
        <f t="shared" si="48"/>
        <v>77</v>
      </c>
      <c r="F534" s="213">
        <v>73</v>
      </c>
      <c r="G534" s="209"/>
      <c r="H534" s="26">
        <v>66</v>
      </c>
    </row>
    <row r="535" spans="1:8" ht="10.95" customHeight="1">
      <c r="A535" s="87"/>
      <c r="B535" s="96" t="s">
        <v>152</v>
      </c>
      <c r="C535" s="18" t="s">
        <v>153</v>
      </c>
      <c r="D535" s="18"/>
      <c r="E535" s="262">
        <f t="shared" si="48"/>
        <v>77</v>
      </c>
      <c r="F535" s="213">
        <v>73</v>
      </c>
      <c r="G535" s="209"/>
      <c r="H535" s="26">
        <v>66</v>
      </c>
    </row>
    <row r="536" spans="1:8" ht="10.95" customHeight="1">
      <c r="A536" s="87"/>
      <c r="B536" s="96" t="s">
        <v>148</v>
      </c>
      <c r="C536" s="18" t="s">
        <v>149</v>
      </c>
      <c r="D536" s="18"/>
      <c r="E536" s="262">
        <f t="shared" si="48"/>
        <v>77</v>
      </c>
      <c r="F536" s="213">
        <v>73</v>
      </c>
      <c r="G536" s="209"/>
      <c r="H536" s="26">
        <v>66</v>
      </c>
    </row>
    <row r="537" spans="1:8" ht="10.95" customHeight="1">
      <c r="A537" s="87"/>
      <c r="B537" s="96" t="s">
        <v>150</v>
      </c>
      <c r="C537" s="18" t="s">
        <v>151</v>
      </c>
      <c r="D537" s="18"/>
      <c r="E537" s="262">
        <f t="shared" si="48"/>
        <v>77</v>
      </c>
      <c r="F537" s="213">
        <v>73</v>
      </c>
      <c r="G537" s="209"/>
      <c r="H537" s="26">
        <v>66</v>
      </c>
    </row>
    <row r="538" spans="1:8" ht="10.95" customHeight="1">
      <c r="A538" s="87"/>
      <c r="B538" s="96" t="s">
        <v>156</v>
      </c>
      <c r="C538" s="18" t="s">
        <v>157</v>
      </c>
      <c r="D538" s="18"/>
      <c r="E538" s="262">
        <f t="shared" si="48"/>
        <v>77</v>
      </c>
      <c r="F538" s="213">
        <v>73</v>
      </c>
      <c r="G538" s="209"/>
      <c r="H538" s="26">
        <v>66</v>
      </c>
    </row>
    <row r="539" spans="1:8" ht="10.95" customHeight="1">
      <c r="A539" s="87"/>
      <c r="B539" s="96" t="s">
        <v>165</v>
      </c>
      <c r="C539" s="18" t="s">
        <v>166</v>
      </c>
      <c r="D539" s="18"/>
      <c r="E539" s="262">
        <f t="shared" si="48"/>
        <v>77</v>
      </c>
      <c r="F539" s="213">
        <v>73</v>
      </c>
      <c r="G539" s="209"/>
      <c r="H539" s="26">
        <v>66</v>
      </c>
    </row>
    <row r="540" spans="1:8" ht="10.95" customHeight="1">
      <c r="A540" s="87"/>
      <c r="B540" s="96" t="s">
        <v>179</v>
      </c>
      <c r="C540" s="18" t="s">
        <v>180</v>
      </c>
      <c r="D540" s="18"/>
      <c r="E540" s="262">
        <f t="shared" si="48"/>
        <v>154</v>
      </c>
      <c r="F540" s="213">
        <v>147</v>
      </c>
      <c r="G540" s="209"/>
      <c r="H540" s="26">
        <v>134</v>
      </c>
    </row>
    <row r="541" spans="1:8" ht="37.5" customHeight="1">
      <c r="A541" s="87"/>
      <c r="B541" s="98" t="s">
        <v>185</v>
      </c>
      <c r="C541" s="21" t="s">
        <v>223</v>
      </c>
      <c r="D541" s="21"/>
      <c r="E541" s="262">
        <f t="shared" si="48"/>
        <v>755</v>
      </c>
      <c r="F541" s="213">
        <v>719</v>
      </c>
      <c r="G541" s="264"/>
      <c r="H541" s="63">
        <v>654</v>
      </c>
    </row>
    <row r="542" spans="1:8" ht="21" customHeight="1">
      <c r="A542" s="87"/>
      <c r="B542" s="96" t="s">
        <v>169</v>
      </c>
      <c r="C542" s="18" t="s">
        <v>221</v>
      </c>
      <c r="D542" s="18"/>
      <c r="E542" s="262">
        <f t="shared" si="48"/>
        <v>163</v>
      </c>
      <c r="F542" s="213">
        <v>155</v>
      </c>
      <c r="G542" s="209"/>
      <c r="H542" s="26">
        <v>141</v>
      </c>
    </row>
    <row r="543" spans="1:8" ht="16.5" customHeight="1" thickBot="1">
      <c r="A543" s="186"/>
      <c r="B543" s="115"/>
      <c r="C543" s="36" t="s">
        <v>1415</v>
      </c>
      <c r="D543" s="36"/>
      <c r="E543" s="271">
        <f t="shared" si="48"/>
        <v>138</v>
      </c>
      <c r="F543" s="214">
        <v>131</v>
      </c>
      <c r="G543" s="277"/>
      <c r="H543" s="187">
        <v>119</v>
      </c>
    </row>
    <row r="544" spans="1:8" ht="26.4">
      <c r="A544" s="85" t="s">
        <v>1105</v>
      </c>
      <c r="B544" s="108"/>
      <c r="C544" s="17" t="s">
        <v>224</v>
      </c>
      <c r="D544" s="62"/>
      <c r="E544" s="297">
        <f>SUM(E545:E554)</f>
        <v>1000</v>
      </c>
      <c r="F544" s="278">
        <f>SUM(F545:F554)</f>
        <v>951</v>
      </c>
      <c r="G544" s="279">
        <v>95</v>
      </c>
      <c r="H544" s="16">
        <f>SUM(H545:H554)+G544</f>
        <v>958</v>
      </c>
    </row>
    <row r="545" spans="1:8" ht="10.95" customHeight="1">
      <c r="A545" s="87"/>
      <c r="B545" s="96" t="s">
        <v>144</v>
      </c>
      <c r="C545" s="18" t="s">
        <v>145</v>
      </c>
      <c r="D545" s="18"/>
      <c r="E545" s="262">
        <f t="shared" si="48"/>
        <v>106</v>
      </c>
      <c r="F545" s="213">
        <v>101</v>
      </c>
      <c r="G545" s="209"/>
      <c r="H545" s="26">
        <v>92</v>
      </c>
    </row>
    <row r="546" spans="1:8" ht="10.95" customHeight="1">
      <c r="A546" s="87"/>
      <c r="B546" s="96" t="s">
        <v>154</v>
      </c>
      <c r="C546" s="18" t="s">
        <v>155</v>
      </c>
      <c r="D546" s="18"/>
      <c r="E546" s="262">
        <f t="shared" si="48"/>
        <v>50</v>
      </c>
      <c r="F546" s="213">
        <v>48</v>
      </c>
      <c r="G546" s="209"/>
      <c r="H546" s="26">
        <v>44</v>
      </c>
    </row>
    <row r="547" spans="1:8" ht="10.95" customHeight="1">
      <c r="A547" s="87"/>
      <c r="B547" s="96" t="s">
        <v>146</v>
      </c>
      <c r="C547" s="18" t="s">
        <v>147</v>
      </c>
      <c r="D547" s="18"/>
      <c r="E547" s="262">
        <f t="shared" si="48"/>
        <v>77</v>
      </c>
      <c r="F547" s="213">
        <v>73</v>
      </c>
      <c r="G547" s="209"/>
      <c r="H547" s="26">
        <v>66</v>
      </c>
    </row>
    <row r="548" spans="1:8" ht="10.95" customHeight="1">
      <c r="A548" s="87"/>
      <c r="B548" s="96" t="s">
        <v>152</v>
      </c>
      <c r="C548" s="18" t="s">
        <v>153</v>
      </c>
      <c r="D548" s="18"/>
      <c r="E548" s="262">
        <f t="shared" si="48"/>
        <v>77</v>
      </c>
      <c r="F548" s="213">
        <v>73</v>
      </c>
      <c r="G548" s="209"/>
      <c r="H548" s="26">
        <v>66</v>
      </c>
    </row>
    <row r="549" spans="1:8" ht="10.95" customHeight="1">
      <c r="A549" s="87"/>
      <c r="B549" s="96" t="s">
        <v>148</v>
      </c>
      <c r="C549" s="18" t="s">
        <v>149</v>
      </c>
      <c r="D549" s="18"/>
      <c r="E549" s="262">
        <f t="shared" si="48"/>
        <v>77</v>
      </c>
      <c r="F549" s="213">
        <v>73</v>
      </c>
      <c r="G549" s="209"/>
      <c r="H549" s="26">
        <v>66</v>
      </c>
    </row>
    <row r="550" spans="1:8" ht="10.95" customHeight="1">
      <c r="A550" s="87"/>
      <c r="B550" s="96" t="s">
        <v>150</v>
      </c>
      <c r="C550" s="18" t="s">
        <v>151</v>
      </c>
      <c r="D550" s="18"/>
      <c r="E550" s="262">
        <f t="shared" si="48"/>
        <v>77</v>
      </c>
      <c r="F550" s="213">
        <v>73</v>
      </c>
      <c r="G550" s="209"/>
      <c r="H550" s="26">
        <v>66</v>
      </c>
    </row>
    <row r="551" spans="1:8" ht="10.95" customHeight="1">
      <c r="A551" s="87"/>
      <c r="B551" s="96" t="s">
        <v>156</v>
      </c>
      <c r="C551" s="18" t="s">
        <v>157</v>
      </c>
      <c r="D551" s="18"/>
      <c r="E551" s="262">
        <f t="shared" si="48"/>
        <v>77</v>
      </c>
      <c r="F551" s="213">
        <v>73</v>
      </c>
      <c r="G551" s="209"/>
      <c r="H551" s="26">
        <v>66</v>
      </c>
    </row>
    <row r="552" spans="1:8" ht="10.95" customHeight="1">
      <c r="A552" s="87"/>
      <c r="B552" s="96" t="s">
        <v>165</v>
      </c>
      <c r="C552" s="18" t="s">
        <v>166</v>
      </c>
      <c r="D552" s="18"/>
      <c r="E552" s="262">
        <f t="shared" si="48"/>
        <v>77</v>
      </c>
      <c r="F552" s="213">
        <v>73</v>
      </c>
      <c r="G552" s="209"/>
      <c r="H552" s="26">
        <v>66</v>
      </c>
    </row>
    <row r="553" spans="1:8" ht="10.95" customHeight="1">
      <c r="A553" s="87"/>
      <c r="B553" s="96" t="s">
        <v>179</v>
      </c>
      <c r="C553" s="18" t="s">
        <v>180</v>
      </c>
      <c r="D553" s="18"/>
      <c r="E553" s="262">
        <f t="shared" si="48"/>
        <v>154</v>
      </c>
      <c r="F553" s="213">
        <v>147</v>
      </c>
      <c r="G553" s="209"/>
      <c r="H553" s="26">
        <v>134</v>
      </c>
    </row>
    <row r="554" spans="1:8" ht="37.5" customHeight="1">
      <c r="A554" s="87"/>
      <c r="B554" s="100" t="s">
        <v>225</v>
      </c>
      <c r="C554" s="18" t="s">
        <v>226</v>
      </c>
      <c r="D554" s="18"/>
      <c r="E554" s="262">
        <f t="shared" si="48"/>
        <v>228</v>
      </c>
      <c r="F554" s="213">
        <v>217</v>
      </c>
      <c r="G554" s="209"/>
      <c r="H554" s="26">
        <v>197</v>
      </c>
    </row>
    <row r="555" spans="1:8">
      <c r="A555" s="87"/>
      <c r="B555" s="96" t="s">
        <v>169</v>
      </c>
      <c r="C555" s="18" t="s">
        <v>221</v>
      </c>
      <c r="D555" s="18"/>
      <c r="E555" s="262">
        <f t="shared" si="48"/>
        <v>163</v>
      </c>
      <c r="F555" s="213">
        <v>155</v>
      </c>
      <c r="G555" s="209"/>
      <c r="H555" s="4">
        <v>141</v>
      </c>
    </row>
    <row r="556" spans="1:8" ht="10.95" customHeight="1" thickBot="1">
      <c r="A556" s="186"/>
      <c r="B556" s="115"/>
      <c r="C556" s="36" t="s">
        <v>1415</v>
      </c>
      <c r="D556" s="36"/>
      <c r="E556" s="271">
        <f t="shared" si="48"/>
        <v>138</v>
      </c>
      <c r="F556" s="214">
        <v>131</v>
      </c>
      <c r="G556" s="277"/>
      <c r="H556" s="187">
        <v>119</v>
      </c>
    </row>
    <row r="557" spans="1:8" ht="15.6">
      <c r="A557" s="298" t="s">
        <v>1106</v>
      </c>
      <c r="B557" s="301"/>
      <c r="C557" s="17" t="s">
        <v>227</v>
      </c>
      <c r="D557" s="25"/>
      <c r="E557" s="295">
        <f>SUM(E558:E561)</f>
        <v>1611</v>
      </c>
      <c r="F557" s="212">
        <f>SUM(F558:F561)</f>
        <v>1534</v>
      </c>
      <c r="G557" s="208"/>
      <c r="H557" s="54">
        <f>H558+H559+H561+H560</f>
        <v>1395</v>
      </c>
    </row>
    <row r="558" spans="1:8" ht="10.95" customHeight="1">
      <c r="A558" s="299"/>
      <c r="B558" s="302" t="s">
        <v>179</v>
      </c>
      <c r="C558" s="18" t="s">
        <v>180</v>
      </c>
      <c r="D558" s="18"/>
      <c r="E558" s="262">
        <f t="shared" si="48"/>
        <v>497</v>
      </c>
      <c r="F558" s="213">
        <f t="shared" ref="F558:F582" si="49">H558*1.1</f>
        <v>473.00000000000006</v>
      </c>
      <c r="G558" s="209"/>
      <c r="H558" s="26">
        <v>430</v>
      </c>
    </row>
    <row r="559" spans="1:8" ht="10.95" customHeight="1">
      <c r="A559" s="299"/>
      <c r="B559" s="303" t="s">
        <v>169</v>
      </c>
      <c r="C559" s="19" t="s">
        <v>170</v>
      </c>
      <c r="D559" s="19"/>
      <c r="E559" s="262">
        <f t="shared" si="48"/>
        <v>163</v>
      </c>
      <c r="F559" s="213">
        <v>155</v>
      </c>
      <c r="G559" s="210"/>
      <c r="H559" s="55">
        <v>141</v>
      </c>
    </row>
    <row r="560" spans="1:8" ht="10.95" customHeight="1">
      <c r="A560" s="299"/>
      <c r="B560" s="302" t="s">
        <v>154</v>
      </c>
      <c r="C560" s="18" t="s">
        <v>155</v>
      </c>
      <c r="D560" s="18"/>
      <c r="E560" s="262">
        <f t="shared" si="48"/>
        <v>176</v>
      </c>
      <c r="F560" s="213">
        <v>168</v>
      </c>
      <c r="G560" s="209"/>
      <c r="H560" s="26">
        <v>153</v>
      </c>
    </row>
    <row r="561" spans="1:8" ht="37.049999999999997" customHeight="1" thickBot="1">
      <c r="A561" s="300"/>
      <c r="B561" s="304" t="s">
        <v>228</v>
      </c>
      <c r="C561" s="22" t="s">
        <v>229</v>
      </c>
      <c r="D561" s="22"/>
      <c r="E561" s="271">
        <f t="shared" si="48"/>
        <v>775</v>
      </c>
      <c r="F561" s="214">
        <v>738</v>
      </c>
      <c r="G561" s="211"/>
      <c r="H561" s="57">
        <v>671</v>
      </c>
    </row>
    <row r="562" spans="1:8" ht="15.6">
      <c r="A562" s="85" t="s">
        <v>1107</v>
      </c>
      <c r="B562" s="108"/>
      <c r="C562" s="17" t="s">
        <v>230</v>
      </c>
      <c r="D562" s="62"/>
      <c r="E562" s="294">
        <f>SUM(E563:E568)</f>
        <v>2202</v>
      </c>
      <c r="F562" s="212">
        <f>SUM(F563:F568)</f>
        <v>2097</v>
      </c>
      <c r="G562" s="279"/>
      <c r="H562" s="64">
        <f>H563+H564+H566+H567+H568+H565</f>
        <v>1906</v>
      </c>
    </row>
    <row r="563" spans="1:8" ht="10.95" customHeight="1">
      <c r="A563" s="87"/>
      <c r="B563" s="96" t="s">
        <v>179</v>
      </c>
      <c r="C563" s="18" t="s">
        <v>180</v>
      </c>
      <c r="D563" s="18"/>
      <c r="E563" s="262">
        <f t="shared" si="48"/>
        <v>497</v>
      </c>
      <c r="F563" s="213">
        <f t="shared" si="49"/>
        <v>473.00000000000006</v>
      </c>
      <c r="G563" s="209"/>
      <c r="H563" s="26">
        <v>430</v>
      </c>
    </row>
    <row r="564" spans="1:8" ht="10.95" customHeight="1">
      <c r="A564" s="87"/>
      <c r="B564" s="96" t="s">
        <v>169</v>
      </c>
      <c r="C564" s="18" t="s">
        <v>170</v>
      </c>
      <c r="D564" s="19"/>
      <c r="E564" s="262">
        <f t="shared" si="48"/>
        <v>163</v>
      </c>
      <c r="F564" s="213">
        <v>155</v>
      </c>
      <c r="G564" s="210"/>
      <c r="H564" s="55">
        <v>141</v>
      </c>
    </row>
    <row r="565" spans="1:8" ht="10.95" customHeight="1">
      <c r="A565" s="87"/>
      <c r="B565" s="96" t="s">
        <v>154</v>
      </c>
      <c r="C565" s="18" t="s">
        <v>155</v>
      </c>
      <c r="D565" s="18"/>
      <c r="E565" s="262">
        <f t="shared" si="48"/>
        <v>176</v>
      </c>
      <c r="F565" s="213">
        <v>168</v>
      </c>
      <c r="G565" s="209"/>
      <c r="H565" s="26">
        <v>153</v>
      </c>
    </row>
    <row r="566" spans="1:8" ht="37.5" customHeight="1">
      <c r="A566" s="87"/>
      <c r="B566" s="114" t="s">
        <v>228</v>
      </c>
      <c r="C566" s="18" t="s">
        <v>229</v>
      </c>
      <c r="D566" s="18"/>
      <c r="E566" s="262">
        <f t="shared" si="48"/>
        <v>775</v>
      </c>
      <c r="F566" s="213">
        <v>738</v>
      </c>
      <c r="G566" s="209"/>
      <c r="H566" s="4">
        <v>671</v>
      </c>
    </row>
    <row r="567" spans="1:8" ht="10.95" customHeight="1">
      <c r="A567" s="87"/>
      <c r="B567" s="96" t="s">
        <v>231</v>
      </c>
      <c r="C567" s="18" t="s">
        <v>232</v>
      </c>
      <c r="D567" s="33"/>
      <c r="E567" s="262">
        <f t="shared" si="48"/>
        <v>319</v>
      </c>
      <c r="F567" s="213">
        <v>304</v>
      </c>
      <c r="G567" s="305"/>
      <c r="H567" s="65">
        <v>276</v>
      </c>
    </row>
    <row r="568" spans="1:8" ht="10.95" customHeight="1" thickBot="1">
      <c r="A568" s="88"/>
      <c r="B568" s="109" t="s">
        <v>167</v>
      </c>
      <c r="C568" s="22" t="s">
        <v>168</v>
      </c>
      <c r="D568" s="22"/>
      <c r="E568" s="271">
        <f t="shared" si="48"/>
        <v>272</v>
      </c>
      <c r="F568" s="214">
        <v>259</v>
      </c>
      <c r="G568" s="265"/>
      <c r="H568" s="13">
        <v>235</v>
      </c>
    </row>
    <row r="569" spans="1:8" ht="22.05" customHeight="1">
      <c r="A569" s="85" t="s">
        <v>1108</v>
      </c>
      <c r="B569" s="108"/>
      <c r="C569" s="17" t="s">
        <v>233</v>
      </c>
      <c r="D569" s="25"/>
      <c r="E569" s="294">
        <f>SUM(E570:E578)</f>
        <v>3228</v>
      </c>
      <c r="F569" s="212">
        <f>SUM(F570:F578)</f>
        <v>3074</v>
      </c>
      <c r="G569" s="208"/>
      <c r="H569" s="54">
        <f>SUM(H570:H578)</f>
        <v>2793</v>
      </c>
    </row>
    <row r="570" spans="1:8" ht="10.95" customHeight="1">
      <c r="A570" s="87"/>
      <c r="B570" s="96" t="s">
        <v>179</v>
      </c>
      <c r="C570" s="18" t="s">
        <v>180</v>
      </c>
      <c r="D570" s="18"/>
      <c r="E570" s="262">
        <f t="shared" si="48"/>
        <v>497</v>
      </c>
      <c r="F570" s="213">
        <f t="shared" si="49"/>
        <v>473.00000000000006</v>
      </c>
      <c r="G570" s="209"/>
      <c r="H570" s="26">
        <v>430</v>
      </c>
    </row>
    <row r="571" spans="1:8" ht="10.95" customHeight="1">
      <c r="A571" s="87"/>
      <c r="B571" s="96" t="s">
        <v>158</v>
      </c>
      <c r="C571" s="18" t="s">
        <v>234</v>
      </c>
      <c r="D571" s="18"/>
      <c r="E571" s="262">
        <f t="shared" si="48"/>
        <v>148</v>
      </c>
      <c r="F571" s="213">
        <v>141</v>
      </c>
      <c r="G571" s="209"/>
      <c r="H571" s="26">
        <v>128</v>
      </c>
    </row>
    <row r="572" spans="1:8" ht="10.95" customHeight="1">
      <c r="A572" s="87"/>
      <c r="B572" s="96" t="s">
        <v>198</v>
      </c>
      <c r="C572" s="18" t="s">
        <v>235</v>
      </c>
      <c r="D572" s="18"/>
      <c r="E572" s="262">
        <f t="shared" si="48"/>
        <v>331</v>
      </c>
      <c r="F572" s="213">
        <v>315</v>
      </c>
      <c r="G572" s="209"/>
      <c r="H572" s="26">
        <v>286</v>
      </c>
    </row>
    <row r="573" spans="1:8" ht="10.95" customHeight="1">
      <c r="A573" s="87"/>
      <c r="B573" s="95" t="s">
        <v>165</v>
      </c>
      <c r="C573" s="15" t="s">
        <v>166</v>
      </c>
      <c r="D573" s="18"/>
      <c r="E573" s="262">
        <f t="shared" si="48"/>
        <v>588</v>
      </c>
      <c r="F573" s="213">
        <v>560</v>
      </c>
      <c r="G573" s="209"/>
      <c r="H573" s="26">
        <v>509</v>
      </c>
    </row>
    <row r="574" spans="1:8" ht="10.95" customHeight="1">
      <c r="A574" s="87"/>
      <c r="B574" s="96" t="s">
        <v>150</v>
      </c>
      <c r="C574" s="18" t="s">
        <v>151</v>
      </c>
      <c r="D574" s="18"/>
      <c r="E574" s="262">
        <f t="shared" si="48"/>
        <v>230</v>
      </c>
      <c r="F574" s="213">
        <v>219</v>
      </c>
      <c r="G574" s="209"/>
      <c r="H574" s="26">
        <v>199</v>
      </c>
    </row>
    <row r="575" spans="1:8" ht="10.95" customHeight="1">
      <c r="A575" s="87"/>
      <c r="B575" s="96" t="s">
        <v>167</v>
      </c>
      <c r="C575" s="18" t="s">
        <v>168</v>
      </c>
      <c r="D575" s="18"/>
      <c r="E575" s="262">
        <f t="shared" si="48"/>
        <v>272</v>
      </c>
      <c r="F575" s="213">
        <v>259</v>
      </c>
      <c r="G575" s="209"/>
      <c r="H575" s="26">
        <v>235</v>
      </c>
    </row>
    <row r="576" spans="1:8" ht="10.95" customHeight="1">
      <c r="A576" s="87"/>
      <c r="B576" s="96" t="s">
        <v>154</v>
      </c>
      <c r="C576" s="18" t="s">
        <v>155</v>
      </c>
      <c r="D576" s="18"/>
      <c r="E576" s="262">
        <f t="shared" si="48"/>
        <v>68</v>
      </c>
      <c r="F576" s="213">
        <v>65</v>
      </c>
      <c r="G576" s="209"/>
      <c r="H576" s="26">
        <v>59</v>
      </c>
    </row>
    <row r="577" spans="1:8" ht="10.95" customHeight="1">
      <c r="A577" s="87"/>
      <c r="B577" s="96" t="s">
        <v>231</v>
      </c>
      <c r="C577" s="18" t="s">
        <v>236</v>
      </c>
      <c r="D577" s="18"/>
      <c r="E577" s="262">
        <f t="shared" si="48"/>
        <v>319</v>
      </c>
      <c r="F577" s="213">
        <v>304</v>
      </c>
      <c r="G577" s="209"/>
      <c r="H577" s="67">
        <v>276</v>
      </c>
    </row>
    <row r="578" spans="1:8" ht="36.450000000000003" customHeight="1">
      <c r="A578" s="87"/>
      <c r="B578" s="100" t="s">
        <v>228</v>
      </c>
      <c r="C578" s="18" t="s">
        <v>237</v>
      </c>
      <c r="D578" s="18"/>
      <c r="E578" s="262">
        <f t="shared" si="48"/>
        <v>775</v>
      </c>
      <c r="F578" s="213">
        <v>738</v>
      </c>
      <c r="G578" s="209"/>
      <c r="H578" s="26">
        <v>671</v>
      </c>
    </row>
    <row r="579" spans="1:8">
      <c r="A579" s="87"/>
      <c r="B579" s="95" t="s">
        <v>169</v>
      </c>
      <c r="C579" s="18" t="s">
        <v>221</v>
      </c>
      <c r="D579" s="15"/>
      <c r="E579" s="262">
        <f t="shared" si="48"/>
        <v>163</v>
      </c>
      <c r="F579" s="213">
        <v>155</v>
      </c>
      <c r="G579" s="263"/>
      <c r="H579" s="16">
        <v>141</v>
      </c>
    </row>
    <row r="580" spans="1:8" ht="10.95" customHeight="1" thickBot="1">
      <c r="A580" s="88"/>
      <c r="B580" s="115"/>
      <c r="C580" s="36" t="s">
        <v>238</v>
      </c>
      <c r="D580" s="73">
        <v>691</v>
      </c>
      <c r="E580" s="271">
        <f t="shared" si="48"/>
        <v>957</v>
      </c>
      <c r="F580" s="214">
        <v>911</v>
      </c>
      <c r="G580" s="270">
        <v>137</v>
      </c>
      <c r="H580" s="57">
        <f>D580+G580</f>
        <v>828</v>
      </c>
    </row>
    <row r="581" spans="1:8" ht="22.95" customHeight="1">
      <c r="A581" s="83" t="s">
        <v>1109</v>
      </c>
      <c r="B581" s="95"/>
      <c r="C581" s="23" t="s">
        <v>239</v>
      </c>
      <c r="D581" s="15"/>
      <c r="E581" s="296">
        <f>SUM(E582:E588)</f>
        <v>2637</v>
      </c>
      <c r="F581" s="33">
        <f>SUM(F582:F588)</f>
        <v>2511</v>
      </c>
      <c r="G581" s="15"/>
      <c r="H581" s="16">
        <f>SUM(H582:H588)</f>
        <v>2282</v>
      </c>
    </row>
    <row r="582" spans="1:8" ht="10.95" customHeight="1">
      <c r="A582" s="87"/>
      <c r="B582" s="96" t="s">
        <v>179</v>
      </c>
      <c r="C582" s="18" t="s">
        <v>180</v>
      </c>
      <c r="D582" s="18"/>
      <c r="E582" s="262">
        <f t="shared" si="48"/>
        <v>497</v>
      </c>
      <c r="F582" s="33">
        <f t="shared" si="49"/>
        <v>473.00000000000006</v>
      </c>
      <c r="G582" s="18"/>
      <c r="H582" s="26">
        <v>430</v>
      </c>
    </row>
    <row r="583" spans="1:8" ht="10.95" customHeight="1">
      <c r="A583" s="79"/>
      <c r="B583" s="96" t="s">
        <v>158</v>
      </c>
      <c r="C583" s="18" t="s">
        <v>234</v>
      </c>
      <c r="D583" s="18"/>
      <c r="E583" s="262">
        <f t="shared" si="48"/>
        <v>148</v>
      </c>
      <c r="F583" s="33">
        <v>141</v>
      </c>
      <c r="G583" s="18"/>
      <c r="H583" s="26">
        <v>128</v>
      </c>
    </row>
    <row r="584" spans="1:8" ht="10.95" customHeight="1">
      <c r="A584" s="79"/>
      <c r="B584" s="96" t="s">
        <v>198</v>
      </c>
      <c r="C584" s="18" t="s">
        <v>235</v>
      </c>
      <c r="D584" s="18"/>
      <c r="E584" s="262">
        <f t="shared" si="48"/>
        <v>331</v>
      </c>
      <c r="F584" s="33">
        <v>315</v>
      </c>
      <c r="G584" s="18"/>
      <c r="H584" s="26">
        <v>286</v>
      </c>
    </row>
    <row r="585" spans="1:8" ht="10.95" customHeight="1">
      <c r="A585" s="79"/>
      <c r="B585" s="95" t="s">
        <v>165</v>
      </c>
      <c r="C585" s="18" t="s">
        <v>166</v>
      </c>
      <c r="D585" s="18"/>
      <c r="E585" s="262">
        <f t="shared" si="48"/>
        <v>588</v>
      </c>
      <c r="F585" s="33">
        <v>560</v>
      </c>
      <c r="G585" s="18"/>
      <c r="H585" s="26">
        <v>509</v>
      </c>
    </row>
    <row r="586" spans="1:8" ht="10.95" customHeight="1">
      <c r="A586" s="79"/>
      <c r="B586" s="96" t="s">
        <v>150</v>
      </c>
      <c r="C586" s="18" t="s">
        <v>151</v>
      </c>
      <c r="D586" s="18"/>
      <c r="E586" s="262">
        <f t="shared" si="48"/>
        <v>230</v>
      </c>
      <c r="F586" s="33">
        <v>219</v>
      </c>
      <c r="G586" s="18"/>
      <c r="H586" s="26">
        <v>199</v>
      </c>
    </row>
    <row r="587" spans="1:8" ht="10.95" customHeight="1">
      <c r="A587" s="87"/>
      <c r="B587" s="96" t="s">
        <v>154</v>
      </c>
      <c r="C587" s="18" t="s">
        <v>155</v>
      </c>
      <c r="D587" s="18"/>
      <c r="E587" s="262">
        <f t="shared" si="48"/>
        <v>68</v>
      </c>
      <c r="F587" s="33">
        <v>65</v>
      </c>
      <c r="G587" s="18"/>
      <c r="H587" s="26">
        <v>59</v>
      </c>
    </row>
    <row r="588" spans="1:8" ht="37.049999999999997" customHeight="1">
      <c r="A588" s="79"/>
      <c r="B588" s="100" t="s">
        <v>228</v>
      </c>
      <c r="C588" s="18" t="s">
        <v>237</v>
      </c>
      <c r="D588" s="18"/>
      <c r="E588" s="262">
        <f t="shared" si="48"/>
        <v>775</v>
      </c>
      <c r="F588" s="33">
        <v>738</v>
      </c>
      <c r="G588" s="18"/>
      <c r="H588" s="4">
        <v>671</v>
      </c>
    </row>
    <row r="589" spans="1:8">
      <c r="A589" s="79"/>
      <c r="B589" s="107" t="s">
        <v>169</v>
      </c>
      <c r="C589" s="12" t="s">
        <v>221</v>
      </c>
      <c r="D589" s="15"/>
      <c r="E589" s="262">
        <f t="shared" si="48"/>
        <v>163</v>
      </c>
      <c r="F589" s="33">
        <v>155</v>
      </c>
      <c r="G589" s="15"/>
      <c r="H589" s="16">
        <v>141</v>
      </c>
    </row>
    <row r="590" spans="1:8" ht="10.95" customHeight="1" thickBot="1">
      <c r="A590" s="82"/>
      <c r="B590" s="107"/>
      <c r="C590" s="12" t="s">
        <v>238</v>
      </c>
      <c r="D590" s="91">
        <v>691</v>
      </c>
      <c r="E590" s="262">
        <f t="shared" si="48"/>
        <v>957</v>
      </c>
      <c r="F590" s="194">
        <v>911</v>
      </c>
      <c r="G590" s="91">
        <v>137</v>
      </c>
      <c r="H590" s="13">
        <f>D590+G590</f>
        <v>828</v>
      </c>
    </row>
    <row r="591" spans="1:8" ht="26.4">
      <c r="A591" s="85" t="s">
        <v>1110</v>
      </c>
      <c r="B591" s="108"/>
      <c r="C591" s="17" t="s">
        <v>240</v>
      </c>
      <c r="D591" s="25"/>
      <c r="E591" s="294">
        <f>SUM(E592:E599)</f>
        <v>1126</v>
      </c>
      <c r="F591" s="212">
        <f>SUM(F592:F599)</f>
        <v>1073</v>
      </c>
      <c r="G591" s="208"/>
      <c r="H591" s="66">
        <f>SUM(H592:H599)</f>
        <v>976</v>
      </c>
    </row>
    <row r="592" spans="1:8" ht="10.95" customHeight="1">
      <c r="A592" s="87"/>
      <c r="B592" s="96" t="s">
        <v>144</v>
      </c>
      <c r="C592" s="18" t="s">
        <v>145</v>
      </c>
      <c r="D592" s="18"/>
      <c r="E592" s="262">
        <f t="shared" si="48"/>
        <v>138</v>
      </c>
      <c r="F592" s="213">
        <v>131</v>
      </c>
      <c r="G592" s="209"/>
      <c r="H592" s="26">
        <v>119</v>
      </c>
    </row>
    <row r="593" spans="1:8" ht="10.95" customHeight="1">
      <c r="A593" s="87"/>
      <c r="B593" s="96" t="s">
        <v>154</v>
      </c>
      <c r="C593" s="18" t="s">
        <v>155</v>
      </c>
      <c r="D593" s="18"/>
      <c r="E593" s="262">
        <f t="shared" si="48"/>
        <v>68</v>
      </c>
      <c r="F593" s="213">
        <v>65</v>
      </c>
      <c r="G593" s="209"/>
      <c r="H593" s="26">
        <v>59</v>
      </c>
    </row>
    <row r="594" spans="1:8" ht="10.95" customHeight="1">
      <c r="A594" s="87"/>
      <c r="B594" s="96" t="s">
        <v>148</v>
      </c>
      <c r="C594" s="18" t="s">
        <v>149</v>
      </c>
      <c r="D594" s="18"/>
      <c r="E594" s="262">
        <f t="shared" si="48"/>
        <v>84</v>
      </c>
      <c r="F594" s="213">
        <v>80</v>
      </c>
      <c r="G594" s="209"/>
      <c r="H594" s="26">
        <v>73</v>
      </c>
    </row>
    <row r="595" spans="1:8" ht="10.95" customHeight="1">
      <c r="A595" s="87"/>
      <c r="B595" s="95" t="s">
        <v>165</v>
      </c>
      <c r="C595" s="18" t="s">
        <v>166</v>
      </c>
      <c r="D595" s="18"/>
      <c r="E595" s="262">
        <f t="shared" si="48"/>
        <v>84</v>
      </c>
      <c r="F595" s="213">
        <v>80</v>
      </c>
      <c r="G595" s="209"/>
      <c r="H595" s="26">
        <v>73</v>
      </c>
    </row>
    <row r="596" spans="1:8" ht="10.95" customHeight="1">
      <c r="A596" s="87"/>
      <c r="B596" s="96" t="s">
        <v>146</v>
      </c>
      <c r="C596" s="18" t="s">
        <v>147</v>
      </c>
      <c r="D596" s="18"/>
      <c r="E596" s="262">
        <f t="shared" si="48"/>
        <v>93</v>
      </c>
      <c r="F596" s="213">
        <v>89</v>
      </c>
      <c r="G596" s="209"/>
      <c r="H596" s="26">
        <v>81</v>
      </c>
    </row>
    <row r="597" spans="1:8" ht="10.95" customHeight="1">
      <c r="A597" s="87"/>
      <c r="B597" s="96" t="s">
        <v>167</v>
      </c>
      <c r="C597" s="18" t="s">
        <v>168</v>
      </c>
      <c r="D597" s="18"/>
      <c r="E597" s="262">
        <f t="shared" ref="E597:E660" si="50">ROUND(F597*$E$6,0)</f>
        <v>110</v>
      </c>
      <c r="F597" s="213">
        <v>105</v>
      </c>
      <c r="G597" s="209"/>
      <c r="H597" s="26">
        <v>95</v>
      </c>
    </row>
    <row r="598" spans="1:8" ht="10.95" customHeight="1">
      <c r="A598" s="87"/>
      <c r="B598" s="96" t="s">
        <v>179</v>
      </c>
      <c r="C598" s="18" t="s">
        <v>180</v>
      </c>
      <c r="D598" s="18"/>
      <c r="E598" s="262">
        <f t="shared" si="50"/>
        <v>154</v>
      </c>
      <c r="F598" s="213">
        <v>147</v>
      </c>
      <c r="G598" s="209"/>
      <c r="H598" s="26">
        <v>134</v>
      </c>
    </row>
    <row r="599" spans="1:8" ht="40.5" customHeight="1">
      <c r="A599" s="87"/>
      <c r="B599" s="98" t="s">
        <v>241</v>
      </c>
      <c r="C599" s="21" t="s">
        <v>242</v>
      </c>
      <c r="D599" s="21"/>
      <c r="E599" s="262">
        <f t="shared" si="50"/>
        <v>395</v>
      </c>
      <c r="F599" s="213">
        <v>376</v>
      </c>
      <c r="G599" s="264"/>
      <c r="H599" s="63">
        <v>342</v>
      </c>
    </row>
    <row r="600" spans="1:8" ht="15" thickBot="1">
      <c r="A600" s="88"/>
      <c r="B600" s="109" t="s">
        <v>169</v>
      </c>
      <c r="C600" s="22" t="s">
        <v>221</v>
      </c>
      <c r="D600" s="22"/>
      <c r="E600" s="271">
        <f t="shared" si="50"/>
        <v>163</v>
      </c>
      <c r="F600" s="214">
        <v>155</v>
      </c>
      <c r="G600" s="306"/>
      <c r="H600" s="57">
        <v>141</v>
      </c>
    </row>
    <row r="601" spans="1:8" ht="33" customHeight="1">
      <c r="A601" s="85" t="s">
        <v>1111</v>
      </c>
      <c r="B601" s="308"/>
      <c r="C601" s="309" t="s">
        <v>243</v>
      </c>
      <c r="D601" s="310"/>
      <c r="E601" s="62"/>
      <c r="F601" s="311"/>
      <c r="G601" s="288"/>
      <c r="H601" s="76"/>
    </row>
    <row r="602" spans="1:8" ht="26.4">
      <c r="A602" s="87"/>
      <c r="B602" s="96"/>
      <c r="C602" s="18" t="s">
        <v>244</v>
      </c>
      <c r="D602" s="40">
        <f>D603+D604</f>
        <v>397</v>
      </c>
      <c r="E602" s="307">
        <f>SUM(E603:E604)</f>
        <v>484</v>
      </c>
      <c r="F602" s="312">
        <f>SUM(F603:F604)</f>
        <v>461</v>
      </c>
      <c r="G602" s="282">
        <f>G603</f>
        <v>22</v>
      </c>
      <c r="H602" s="26">
        <f>H603+H604</f>
        <v>419</v>
      </c>
    </row>
    <row r="603" spans="1:8" ht="10.95" customHeight="1">
      <c r="A603" s="87"/>
      <c r="B603" s="96" t="s">
        <v>245</v>
      </c>
      <c r="C603" s="34" t="s">
        <v>246</v>
      </c>
      <c r="D603" s="6">
        <v>198</v>
      </c>
      <c r="E603" s="262">
        <f t="shared" si="50"/>
        <v>254</v>
      </c>
      <c r="F603" s="312">
        <f t="shared" ref="F603" si="51">H603*1.1</f>
        <v>242.00000000000003</v>
      </c>
      <c r="G603" s="268">
        <v>22</v>
      </c>
      <c r="H603" s="67">
        <f>D603+G603</f>
        <v>220</v>
      </c>
    </row>
    <row r="604" spans="1:8" ht="16.95" customHeight="1" thickBot="1">
      <c r="A604" s="88"/>
      <c r="B604" s="109" t="s">
        <v>146</v>
      </c>
      <c r="C604" s="22" t="s">
        <v>147</v>
      </c>
      <c r="D604" s="68">
        <v>199</v>
      </c>
      <c r="E604" s="271">
        <f t="shared" si="50"/>
        <v>230</v>
      </c>
      <c r="F604" s="313">
        <v>219</v>
      </c>
      <c r="G604" s="280"/>
      <c r="H604" s="69">
        <f>D604+G604</f>
        <v>199</v>
      </c>
    </row>
    <row r="605" spans="1:8" ht="40.200000000000003">
      <c r="A605" s="85" t="s">
        <v>1112</v>
      </c>
      <c r="B605" s="108"/>
      <c r="C605" s="25" t="s">
        <v>247</v>
      </c>
      <c r="D605" s="62">
        <f>H606+H608+H609+H610</f>
        <v>1052</v>
      </c>
      <c r="E605" s="294">
        <f>SUM(E606:E612)</f>
        <v>1911</v>
      </c>
      <c r="F605" s="212">
        <f>SUM(F606:F612)</f>
        <v>1820</v>
      </c>
      <c r="G605" s="276">
        <v>32</v>
      </c>
      <c r="H605" s="54">
        <f>D605+G605</f>
        <v>1084</v>
      </c>
    </row>
    <row r="606" spans="1:8" ht="10.95" customHeight="1">
      <c r="A606" s="87"/>
      <c r="B606" s="96" t="s">
        <v>144</v>
      </c>
      <c r="C606" s="18" t="s">
        <v>145</v>
      </c>
      <c r="D606" s="18"/>
      <c r="E606" s="262">
        <f t="shared" si="50"/>
        <v>404</v>
      </c>
      <c r="F606" s="213">
        <f t="shared" ref="F606:F612" si="52">H606*1.1</f>
        <v>385.00000000000006</v>
      </c>
      <c r="G606" s="209"/>
      <c r="H606" s="26">
        <v>350</v>
      </c>
    </row>
    <row r="607" spans="1:8" ht="10.95" customHeight="1">
      <c r="A607" s="87"/>
      <c r="B607" s="96" t="s">
        <v>154</v>
      </c>
      <c r="C607" s="18" t="s">
        <v>155</v>
      </c>
      <c r="D607" s="18"/>
      <c r="E607" s="262">
        <f t="shared" si="50"/>
        <v>176</v>
      </c>
      <c r="F607" s="213">
        <v>168</v>
      </c>
      <c r="G607" s="209"/>
      <c r="H607" s="26">
        <v>153</v>
      </c>
    </row>
    <row r="608" spans="1:8" ht="10.95" customHeight="1">
      <c r="A608" s="87"/>
      <c r="B608" s="96" t="s">
        <v>150</v>
      </c>
      <c r="C608" s="18" t="s">
        <v>151</v>
      </c>
      <c r="D608" s="18"/>
      <c r="E608" s="262">
        <f t="shared" si="50"/>
        <v>270</v>
      </c>
      <c r="F608" s="213">
        <v>257</v>
      </c>
      <c r="G608" s="209"/>
      <c r="H608" s="26">
        <v>234</v>
      </c>
    </row>
    <row r="609" spans="1:8" ht="10.95" customHeight="1">
      <c r="A609" s="87"/>
      <c r="B609" s="107" t="s">
        <v>156</v>
      </c>
      <c r="C609" s="12" t="s">
        <v>157</v>
      </c>
      <c r="D609" s="12"/>
      <c r="E609" s="262">
        <f t="shared" si="50"/>
        <v>270</v>
      </c>
      <c r="F609" s="213">
        <v>257</v>
      </c>
      <c r="G609" s="265"/>
      <c r="H609" s="69">
        <v>234</v>
      </c>
    </row>
    <row r="610" spans="1:8" ht="10.95" customHeight="1">
      <c r="A610" s="87"/>
      <c r="B610" s="96" t="s">
        <v>148</v>
      </c>
      <c r="C610" s="18" t="s">
        <v>149</v>
      </c>
      <c r="D610" s="18"/>
      <c r="E610" s="262">
        <f t="shared" si="50"/>
        <v>270</v>
      </c>
      <c r="F610" s="213">
        <v>257</v>
      </c>
      <c r="G610" s="209"/>
      <c r="H610" s="26">
        <v>234</v>
      </c>
    </row>
    <row r="611" spans="1:8" ht="37.049999999999997" customHeight="1">
      <c r="A611" s="87"/>
      <c r="B611" s="100" t="s">
        <v>228</v>
      </c>
      <c r="C611" s="18" t="s">
        <v>249</v>
      </c>
      <c r="D611" s="18"/>
      <c r="E611" s="262">
        <f t="shared" si="50"/>
        <v>232</v>
      </c>
      <c r="F611" s="213">
        <v>221</v>
      </c>
      <c r="G611" s="209"/>
      <c r="H611" s="26">
        <v>201</v>
      </c>
    </row>
    <row r="612" spans="1:8" ht="10.95" customHeight="1" thickBot="1">
      <c r="A612" s="88"/>
      <c r="B612" s="109" t="s">
        <v>179</v>
      </c>
      <c r="C612" s="36" t="s">
        <v>1407</v>
      </c>
      <c r="D612" s="68">
        <v>410</v>
      </c>
      <c r="E612" s="271">
        <f t="shared" si="50"/>
        <v>289</v>
      </c>
      <c r="F612" s="214">
        <f t="shared" si="52"/>
        <v>275</v>
      </c>
      <c r="G612" s="291">
        <v>50</v>
      </c>
      <c r="H612" s="57">
        <v>250</v>
      </c>
    </row>
    <row r="613" spans="1:8" ht="39.6">
      <c r="A613" s="85" t="s">
        <v>1113</v>
      </c>
      <c r="B613" s="108"/>
      <c r="C613" s="25" t="s">
        <v>250</v>
      </c>
      <c r="D613" s="62">
        <f>H614+H615</f>
        <v>584</v>
      </c>
      <c r="E613" s="314">
        <f>SUM(E614:E618)</f>
        <v>1371</v>
      </c>
      <c r="F613" s="278">
        <f>SUM(F614:F618)</f>
        <v>1306</v>
      </c>
      <c r="G613" s="276">
        <v>32</v>
      </c>
      <c r="H613" s="54">
        <f>D613+G613</f>
        <v>616</v>
      </c>
    </row>
    <row r="614" spans="1:8" ht="10.95" customHeight="1">
      <c r="A614" s="87"/>
      <c r="B614" s="96" t="s">
        <v>144</v>
      </c>
      <c r="C614" s="18" t="s">
        <v>145</v>
      </c>
      <c r="D614" s="18"/>
      <c r="E614" s="262">
        <f t="shared" si="50"/>
        <v>404</v>
      </c>
      <c r="F614" s="213">
        <f t="shared" ref="F614:F618" si="53">H614*1.1</f>
        <v>385.00000000000006</v>
      </c>
      <c r="G614" s="209"/>
      <c r="H614" s="26">
        <v>350</v>
      </c>
    </row>
    <row r="615" spans="1:8" ht="10.95" customHeight="1">
      <c r="A615" s="87"/>
      <c r="B615" s="96" t="s">
        <v>150</v>
      </c>
      <c r="C615" s="18" t="s">
        <v>151</v>
      </c>
      <c r="D615" s="18"/>
      <c r="E615" s="262">
        <f t="shared" si="50"/>
        <v>270</v>
      </c>
      <c r="F615" s="213">
        <v>257</v>
      </c>
      <c r="G615" s="209"/>
      <c r="H615" s="26">
        <v>234</v>
      </c>
    </row>
    <row r="616" spans="1:8" ht="10.95" customHeight="1">
      <c r="A616" s="87"/>
      <c r="B616" s="96" t="s">
        <v>154</v>
      </c>
      <c r="C616" s="18" t="s">
        <v>155</v>
      </c>
      <c r="D616" s="18"/>
      <c r="E616" s="262">
        <f t="shared" si="50"/>
        <v>176</v>
      </c>
      <c r="F616" s="213">
        <v>168</v>
      </c>
      <c r="G616" s="209"/>
      <c r="H616" s="26">
        <v>153</v>
      </c>
    </row>
    <row r="617" spans="1:8" ht="43.2">
      <c r="A617" s="87"/>
      <c r="B617" s="100" t="s">
        <v>228</v>
      </c>
      <c r="C617" s="18" t="s">
        <v>251</v>
      </c>
      <c r="D617" s="18"/>
      <c r="E617" s="262">
        <f t="shared" si="50"/>
        <v>232</v>
      </c>
      <c r="F617" s="213">
        <v>221</v>
      </c>
      <c r="G617" s="209"/>
      <c r="H617" s="26">
        <v>201</v>
      </c>
    </row>
    <row r="618" spans="1:8" ht="10.95" customHeight="1">
      <c r="A618" s="87"/>
      <c r="B618" s="96" t="s">
        <v>179</v>
      </c>
      <c r="C618" s="18" t="s">
        <v>1407</v>
      </c>
      <c r="D618" s="28">
        <v>410</v>
      </c>
      <c r="E618" s="262">
        <f t="shared" si="50"/>
        <v>289</v>
      </c>
      <c r="F618" s="213">
        <f t="shared" si="53"/>
        <v>275</v>
      </c>
      <c r="G618" s="267">
        <v>50</v>
      </c>
      <c r="H618" s="26">
        <v>250</v>
      </c>
    </row>
    <row r="619" spans="1:8">
      <c r="A619" s="188"/>
      <c r="B619" s="95" t="s">
        <v>169</v>
      </c>
      <c r="C619" s="15" t="s">
        <v>248</v>
      </c>
      <c r="D619" s="15"/>
      <c r="E619" s="15"/>
      <c r="F619" s="213"/>
      <c r="G619" s="279"/>
      <c r="H619" s="16"/>
    </row>
    <row r="620" spans="1:8" ht="10.95" customHeight="1" thickBot="1">
      <c r="A620" s="88"/>
      <c r="B620" s="109" t="s">
        <v>156</v>
      </c>
      <c r="C620" s="22" t="s">
        <v>157</v>
      </c>
      <c r="D620" s="22"/>
      <c r="E620" s="271">
        <f t="shared" si="50"/>
        <v>270</v>
      </c>
      <c r="F620" s="214">
        <v>257</v>
      </c>
      <c r="G620" s="211"/>
      <c r="H620" s="57">
        <v>234</v>
      </c>
    </row>
    <row r="621" spans="1:8" ht="40.200000000000003">
      <c r="A621" s="85" t="s">
        <v>1441</v>
      </c>
      <c r="B621" s="108"/>
      <c r="C621" s="25" t="s">
        <v>1416</v>
      </c>
      <c r="D621" s="62">
        <f>SUM(H622:H628)</f>
        <v>1767</v>
      </c>
      <c r="E621" s="297">
        <f>SUM(E622:E629)</f>
        <v>2573</v>
      </c>
      <c r="F621" s="278">
        <f>SUM(F622:F629)</f>
        <v>2450</v>
      </c>
      <c r="G621" s="276">
        <v>51</v>
      </c>
      <c r="H621" s="66">
        <f>D621+G621</f>
        <v>1818</v>
      </c>
    </row>
    <row r="622" spans="1:8" ht="10.95" customHeight="1">
      <c r="A622" s="87"/>
      <c r="B622" s="96" t="s">
        <v>144</v>
      </c>
      <c r="C622" s="18" t="s">
        <v>145</v>
      </c>
      <c r="D622" s="18"/>
      <c r="E622" s="262">
        <f t="shared" si="50"/>
        <v>544</v>
      </c>
      <c r="F622" s="213">
        <v>518</v>
      </c>
      <c r="G622" s="209"/>
      <c r="H622" s="26">
        <v>471</v>
      </c>
    </row>
    <row r="623" spans="1:8" ht="10.95" customHeight="1">
      <c r="A623" s="87"/>
      <c r="B623" s="96" t="s">
        <v>154</v>
      </c>
      <c r="C623" s="18" t="s">
        <v>155</v>
      </c>
      <c r="D623" s="18"/>
      <c r="E623" s="262">
        <f t="shared" si="50"/>
        <v>176</v>
      </c>
      <c r="F623" s="213">
        <v>168</v>
      </c>
      <c r="G623" s="209"/>
      <c r="H623" s="26">
        <v>153</v>
      </c>
    </row>
    <row r="624" spans="1:8" ht="10.95" customHeight="1">
      <c r="A624" s="87"/>
      <c r="B624" s="96" t="s">
        <v>148</v>
      </c>
      <c r="C624" s="18" t="s">
        <v>149</v>
      </c>
      <c r="D624" s="18"/>
      <c r="E624" s="262">
        <f t="shared" si="50"/>
        <v>309</v>
      </c>
      <c r="F624" s="213">
        <v>294</v>
      </c>
      <c r="G624" s="209"/>
      <c r="H624" s="26">
        <v>267</v>
      </c>
    </row>
    <row r="625" spans="1:8" ht="10.95" customHeight="1">
      <c r="A625" s="87"/>
      <c r="B625" s="96" t="s">
        <v>150</v>
      </c>
      <c r="C625" s="18" t="s">
        <v>151</v>
      </c>
      <c r="D625" s="18"/>
      <c r="E625" s="262">
        <f t="shared" si="50"/>
        <v>309</v>
      </c>
      <c r="F625" s="213">
        <v>294</v>
      </c>
      <c r="G625" s="209"/>
      <c r="H625" s="26">
        <v>267</v>
      </c>
    </row>
    <row r="626" spans="1:8" ht="10.95" customHeight="1">
      <c r="A626" s="87"/>
      <c r="B626" s="96" t="s">
        <v>156</v>
      </c>
      <c r="C626" s="12" t="s">
        <v>157</v>
      </c>
      <c r="D626" s="12"/>
      <c r="E626" s="262">
        <f t="shared" si="50"/>
        <v>309</v>
      </c>
      <c r="F626" s="213">
        <v>294</v>
      </c>
      <c r="G626" s="265"/>
      <c r="H626" s="26">
        <v>267</v>
      </c>
    </row>
    <row r="627" spans="1:8" ht="10.95" customHeight="1">
      <c r="A627" s="87"/>
      <c r="B627" s="96" t="s">
        <v>169</v>
      </c>
      <c r="C627" s="18" t="s">
        <v>252</v>
      </c>
      <c r="D627" s="18"/>
      <c r="E627" s="262">
        <f t="shared" si="50"/>
        <v>163</v>
      </c>
      <c r="F627" s="213">
        <v>155</v>
      </c>
      <c r="G627" s="282"/>
      <c r="H627" s="26">
        <v>141</v>
      </c>
    </row>
    <row r="628" spans="1:8" ht="37.950000000000003" customHeight="1">
      <c r="A628" s="87"/>
      <c r="B628" s="100" t="s">
        <v>228</v>
      </c>
      <c r="C628" s="18" t="s">
        <v>237</v>
      </c>
      <c r="D628" s="18"/>
      <c r="E628" s="262">
        <f t="shared" si="50"/>
        <v>232</v>
      </c>
      <c r="F628" s="213">
        <v>221</v>
      </c>
      <c r="G628" s="209"/>
      <c r="H628" s="26">
        <v>201</v>
      </c>
    </row>
    <row r="629" spans="1:8" ht="10.95" customHeight="1" thickBot="1">
      <c r="A629" s="88"/>
      <c r="B629" s="115" t="s">
        <v>179</v>
      </c>
      <c r="C629" s="22" t="s">
        <v>1407</v>
      </c>
      <c r="D629" s="68">
        <v>410</v>
      </c>
      <c r="E629" s="271">
        <f t="shared" si="50"/>
        <v>531</v>
      </c>
      <c r="F629" s="214">
        <f t="shared" ref="F629" si="54">H629*1.1</f>
        <v>506.00000000000006</v>
      </c>
      <c r="G629" s="291">
        <v>50</v>
      </c>
      <c r="H629" s="57">
        <f>D629+G629</f>
        <v>460</v>
      </c>
    </row>
    <row r="630" spans="1:8" ht="40.200000000000003">
      <c r="A630" s="85" t="s">
        <v>1114</v>
      </c>
      <c r="B630" s="108"/>
      <c r="C630" s="25" t="s">
        <v>1417</v>
      </c>
      <c r="D630" s="62">
        <f>SUM(H631:H637)</f>
        <v>1693</v>
      </c>
      <c r="E630" s="297">
        <f>SUM(E631:E636)</f>
        <v>1955</v>
      </c>
      <c r="F630" s="278">
        <f>SUM(F631:F636)</f>
        <v>1862</v>
      </c>
      <c r="G630" s="279">
        <v>51</v>
      </c>
      <c r="H630" s="56">
        <f>D630+G630</f>
        <v>1744</v>
      </c>
    </row>
    <row r="631" spans="1:8" ht="10.95" customHeight="1">
      <c r="A631" s="87"/>
      <c r="B631" s="96" t="s">
        <v>144</v>
      </c>
      <c r="C631" s="18" t="s">
        <v>145</v>
      </c>
      <c r="D631" s="18"/>
      <c r="E631" s="262">
        <f t="shared" si="50"/>
        <v>544</v>
      </c>
      <c r="F631" s="213">
        <v>518</v>
      </c>
      <c r="G631" s="209"/>
      <c r="H631" s="26">
        <v>471</v>
      </c>
    </row>
    <row r="632" spans="1:8" ht="10.95" customHeight="1">
      <c r="A632" s="87"/>
      <c r="B632" s="96" t="s">
        <v>154</v>
      </c>
      <c r="C632" s="18" t="s">
        <v>155</v>
      </c>
      <c r="D632" s="18"/>
      <c r="E632" s="262">
        <f t="shared" si="50"/>
        <v>176</v>
      </c>
      <c r="F632" s="213">
        <v>168</v>
      </c>
      <c r="G632" s="209"/>
      <c r="H632" s="26">
        <v>153</v>
      </c>
    </row>
    <row r="633" spans="1:8" ht="10.95" customHeight="1">
      <c r="A633" s="87"/>
      <c r="B633" s="96" t="s">
        <v>150</v>
      </c>
      <c r="C633" s="18" t="s">
        <v>151</v>
      </c>
      <c r="D633" s="18"/>
      <c r="E633" s="262">
        <f t="shared" si="50"/>
        <v>309</v>
      </c>
      <c r="F633" s="213">
        <v>294</v>
      </c>
      <c r="G633" s="209"/>
      <c r="H633" s="26">
        <v>267</v>
      </c>
    </row>
    <row r="634" spans="1:8" ht="10.95" customHeight="1">
      <c r="A634" s="87"/>
      <c r="B634" s="96" t="s">
        <v>169</v>
      </c>
      <c r="C634" s="18" t="s">
        <v>252</v>
      </c>
      <c r="D634" s="18"/>
      <c r="E634" s="262">
        <f t="shared" si="50"/>
        <v>163</v>
      </c>
      <c r="F634" s="213">
        <v>155</v>
      </c>
      <c r="G634" s="209"/>
      <c r="H634" s="4">
        <v>141</v>
      </c>
    </row>
    <row r="635" spans="1:8" ht="36.450000000000003" customHeight="1">
      <c r="A635" s="87"/>
      <c r="B635" s="100" t="s">
        <v>228</v>
      </c>
      <c r="C635" s="18" t="s">
        <v>251</v>
      </c>
      <c r="D635" s="18"/>
      <c r="E635" s="262">
        <f t="shared" si="50"/>
        <v>232</v>
      </c>
      <c r="F635" s="213">
        <v>221</v>
      </c>
      <c r="G635" s="209"/>
      <c r="H635" s="26">
        <v>201</v>
      </c>
    </row>
    <row r="636" spans="1:8" ht="10.95" customHeight="1">
      <c r="A636" s="176"/>
      <c r="B636" s="116" t="s">
        <v>179</v>
      </c>
      <c r="C636" s="12" t="s">
        <v>1407</v>
      </c>
      <c r="D636" s="92">
        <v>410</v>
      </c>
      <c r="E636" s="262">
        <f t="shared" si="50"/>
        <v>531</v>
      </c>
      <c r="F636" s="213">
        <f t="shared" ref="F636:F648" si="55">H636*1.1</f>
        <v>506.00000000000006</v>
      </c>
      <c r="G636" s="280">
        <v>50</v>
      </c>
      <c r="H636" s="69">
        <f>D636+G636</f>
        <v>460</v>
      </c>
    </row>
    <row r="637" spans="1:8">
      <c r="A637" s="87"/>
      <c r="B637" s="96"/>
      <c r="C637" s="18" t="s">
        <v>248</v>
      </c>
      <c r="D637" s="18"/>
      <c r="E637" s="15"/>
      <c r="F637" s="213"/>
      <c r="G637" s="209"/>
      <c r="H637" s="4"/>
    </row>
    <row r="638" spans="1:8" ht="15" thickBot="1">
      <c r="A638" s="88"/>
      <c r="B638" s="109" t="s">
        <v>156</v>
      </c>
      <c r="C638" s="22" t="s">
        <v>157</v>
      </c>
      <c r="D638" s="22"/>
      <c r="E638" s="271">
        <f t="shared" si="50"/>
        <v>270</v>
      </c>
      <c r="F638" s="214">
        <v>257</v>
      </c>
      <c r="G638" s="265"/>
      <c r="H638" s="69">
        <v>234</v>
      </c>
    </row>
    <row r="639" spans="1:8" ht="37.049999999999997" customHeight="1">
      <c r="A639" s="85" t="s">
        <v>1115</v>
      </c>
      <c r="B639" s="196"/>
      <c r="C639" s="25" t="s">
        <v>1418</v>
      </c>
      <c r="D639" s="25"/>
      <c r="E639" s="294">
        <f>SUM(E640:E648)</f>
        <v>2882</v>
      </c>
      <c r="F639" s="212">
        <f>SUM(F640:F648)</f>
        <v>2744</v>
      </c>
      <c r="G639" s="208"/>
      <c r="H639" s="54">
        <v>2545</v>
      </c>
    </row>
    <row r="640" spans="1:8" ht="10.95" customHeight="1">
      <c r="A640" s="87"/>
      <c r="B640" s="167" t="s">
        <v>144</v>
      </c>
      <c r="C640" s="18" t="s">
        <v>145</v>
      </c>
      <c r="D640" s="18"/>
      <c r="E640" s="262">
        <f t="shared" si="50"/>
        <v>544</v>
      </c>
      <c r="F640" s="283">
        <v>518</v>
      </c>
      <c r="G640" s="209"/>
      <c r="H640" s="26">
        <v>471</v>
      </c>
    </row>
    <row r="641" spans="1:8" ht="10.95" customHeight="1">
      <c r="A641" s="87"/>
      <c r="B641" s="167" t="s">
        <v>154</v>
      </c>
      <c r="C641" s="18" t="s">
        <v>155</v>
      </c>
      <c r="D641" s="18"/>
      <c r="E641" s="262">
        <f t="shared" si="50"/>
        <v>176</v>
      </c>
      <c r="F641" s="283">
        <v>168</v>
      </c>
      <c r="G641" s="209"/>
      <c r="H641" s="26">
        <v>153</v>
      </c>
    </row>
    <row r="642" spans="1:8" ht="10.95" customHeight="1">
      <c r="A642" s="87"/>
      <c r="B642" s="167" t="s">
        <v>148</v>
      </c>
      <c r="C642" s="18" t="s">
        <v>149</v>
      </c>
      <c r="D642" s="18"/>
      <c r="E642" s="262">
        <f t="shared" si="50"/>
        <v>309</v>
      </c>
      <c r="F642" s="283">
        <v>294</v>
      </c>
      <c r="G642" s="209"/>
      <c r="H642" s="26">
        <v>267</v>
      </c>
    </row>
    <row r="643" spans="1:8" ht="10.95" customHeight="1">
      <c r="A643" s="87"/>
      <c r="B643" s="167" t="s">
        <v>150</v>
      </c>
      <c r="C643" s="18" t="s">
        <v>151</v>
      </c>
      <c r="D643" s="18"/>
      <c r="E643" s="262">
        <f t="shared" si="50"/>
        <v>309</v>
      </c>
      <c r="F643" s="283">
        <v>294</v>
      </c>
      <c r="G643" s="209"/>
      <c r="H643" s="26">
        <v>267</v>
      </c>
    </row>
    <row r="644" spans="1:8" ht="10.95" customHeight="1">
      <c r="A644" s="87"/>
      <c r="B644" s="167" t="s">
        <v>156</v>
      </c>
      <c r="C644" s="18" t="s">
        <v>157</v>
      </c>
      <c r="D644" s="18"/>
      <c r="E644" s="262">
        <f t="shared" si="50"/>
        <v>309</v>
      </c>
      <c r="F644" s="283">
        <v>294</v>
      </c>
      <c r="G644" s="209"/>
      <c r="H644" s="26">
        <v>267</v>
      </c>
    </row>
    <row r="645" spans="1:8" ht="10.95" customHeight="1">
      <c r="A645" s="87"/>
      <c r="B645" s="167" t="s">
        <v>152</v>
      </c>
      <c r="C645" s="18" t="s">
        <v>153</v>
      </c>
      <c r="D645" s="18"/>
      <c r="E645" s="262">
        <f t="shared" si="50"/>
        <v>309</v>
      </c>
      <c r="F645" s="283">
        <v>294</v>
      </c>
      <c r="G645" s="209"/>
      <c r="H645" s="26">
        <v>267</v>
      </c>
    </row>
    <row r="646" spans="1:8" ht="10.95" customHeight="1">
      <c r="A646" s="87"/>
      <c r="B646" s="167" t="s">
        <v>169</v>
      </c>
      <c r="C646" s="18" t="s">
        <v>252</v>
      </c>
      <c r="D646" s="18"/>
      <c r="E646" s="262">
        <f t="shared" si="50"/>
        <v>163</v>
      </c>
      <c r="F646" s="283">
        <v>155</v>
      </c>
      <c r="G646" s="209"/>
      <c r="H646" s="26">
        <v>141</v>
      </c>
    </row>
    <row r="647" spans="1:8" ht="30.6">
      <c r="A647" s="87"/>
      <c r="B647" s="189" t="s">
        <v>228</v>
      </c>
      <c r="C647" s="18" t="s">
        <v>1419</v>
      </c>
      <c r="D647" s="18"/>
      <c r="E647" s="262">
        <f t="shared" si="50"/>
        <v>232</v>
      </c>
      <c r="F647" s="283">
        <v>221</v>
      </c>
      <c r="G647" s="209"/>
      <c r="H647" s="26">
        <v>201</v>
      </c>
    </row>
    <row r="648" spans="1:8" ht="15" thickBot="1">
      <c r="A648" s="88"/>
      <c r="B648" s="191" t="s">
        <v>179</v>
      </c>
      <c r="C648" s="22" t="s">
        <v>180</v>
      </c>
      <c r="D648" s="22"/>
      <c r="E648" s="271">
        <f t="shared" si="50"/>
        <v>531</v>
      </c>
      <c r="F648" s="315">
        <f t="shared" si="55"/>
        <v>506.00000000000006</v>
      </c>
      <c r="G648" s="211"/>
      <c r="H648" s="57">
        <v>460</v>
      </c>
    </row>
    <row r="649" spans="1:8" ht="34.5" customHeight="1" thickBot="1">
      <c r="A649" s="190" t="s">
        <v>1422</v>
      </c>
      <c r="B649" s="117"/>
      <c r="C649" s="35" t="s">
        <v>253</v>
      </c>
      <c r="D649" s="261"/>
      <c r="E649" s="316">
        <f t="shared" si="50"/>
        <v>214</v>
      </c>
      <c r="F649" s="318">
        <v>204</v>
      </c>
      <c r="G649" s="317"/>
      <c r="H649" s="70">
        <v>185</v>
      </c>
    </row>
    <row r="650" spans="1:8" ht="34.049999999999997" customHeight="1" thickBot="1">
      <c r="A650" s="190" t="s">
        <v>1116</v>
      </c>
      <c r="B650" s="117"/>
      <c r="C650" s="35" t="s">
        <v>1420</v>
      </c>
      <c r="D650" s="35"/>
      <c r="E650" s="316">
        <f t="shared" si="50"/>
        <v>37</v>
      </c>
      <c r="F650" s="319">
        <v>35</v>
      </c>
      <c r="G650" s="317"/>
      <c r="H650" s="70">
        <v>32</v>
      </c>
    </row>
    <row r="651" spans="1:8" ht="27">
      <c r="A651" s="85" t="s">
        <v>1117</v>
      </c>
      <c r="B651" s="108"/>
      <c r="C651" s="25" t="s">
        <v>254</v>
      </c>
      <c r="D651" s="62" t="e">
        <f>H652+#REF!</f>
        <v>#REF!</v>
      </c>
      <c r="E651" s="294">
        <f>SUM(E652:E656)</f>
        <v>1048</v>
      </c>
      <c r="F651" s="287">
        <f>SUM(F652:F656)</f>
        <v>998</v>
      </c>
      <c r="G651" s="279">
        <v>19</v>
      </c>
      <c r="H651" s="16">
        <f>SUM(H652:H656)</f>
        <v>907</v>
      </c>
    </row>
    <row r="652" spans="1:8" ht="10.95" customHeight="1">
      <c r="A652" s="87"/>
      <c r="B652" s="96" t="s">
        <v>144</v>
      </c>
      <c r="C652" s="18" t="s">
        <v>145</v>
      </c>
      <c r="D652" s="18"/>
      <c r="E652" s="262">
        <f t="shared" si="50"/>
        <v>163</v>
      </c>
      <c r="F652" s="283">
        <v>155</v>
      </c>
      <c r="G652" s="209"/>
      <c r="H652" s="26">
        <v>141</v>
      </c>
    </row>
    <row r="653" spans="1:8" ht="10.95" customHeight="1">
      <c r="A653" s="87"/>
      <c r="B653" s="167" t="s">
        <v>154</v>
      </c>
      <c r="C653" s="18" t="s">
        <v>155</v>
      </c>
      <c r="D653" s="18"/>
      <c r="E653" s="262">
        <f t="shared" si="50"/>
        <v>68</v>
      </c>
      <c r="F653" s="283">
        <v>65</v>
      </c>
      <c r="G653" s="209"/>
      <c r="H653" s="26">
        <v>59</v>
      </c>
    </row>
    <row r="654" spans="1:8" ht="10.95" customHeight="1">
      <c r="A654" s="176"/>
      <c r="B654" s="107" t="s">
        <v>150</v>
      </c>
      <c r="C654" s="12" t="s">
        <v>151</v>
      </c>
      <c r="D654" s="12"/>
      <c r="E654" s="262">
        <f t="shared" si="50"/>
        <v>148</v>
      </c>
      <c r="F654" s="283">
        <v>141</v>
      </c>
      <c r="G654" s="265"/>
      <c r="H654" s="69">
        <v>128</v>
      </c>
    </row>
    <row r="655" spans="1:8" ht="30.6">
      <c r="A655" s="87"/>
      <c r="B655" s="189" t="s">
        <v>1421</v>
      </c>
      <c r="C655" s="18" t="s">
        <v>237</v>
      </c>
      <c r="D655" s="18"/>
      <c r="E655" s="262">
        <f t="shared" si="50"/>
        <v>380</v>
      </c>
      <c r="F655" s="283">
        <v>362</v>
      </c>
      <c r="G655" s="209"/>
      <c r="H655" s="26">
        <v>329</v>
      </c>
    </row>
    <row r="656" spans="1:8" ht="16.05" customHeight="1" thickBot="1">
      <c r="A656" s="88"/>
      <c r="B656" s="191" t="s">
        <v>179</v>
      </c>
      <c r="C656" s="22" t="s">
        <v>180</v>
      </c>
      <c r="D656" s="22"/>
      <c r="E656" s="271">
        <f t="shared" si="50"/>
        <v>289</v>
      </c>
      <c r="F656" s="315">
        <f t="shared" ref="F656:F703" si="56">H656*1.1</f>
        <v>275</v>
      </c>
      <c r="G656" s="265"/>
      <c r="H656" s="69">
        <v>250</v>
      </c>
    </row>
    <row r="657" spans="1:8" ht="38.549999999999997" customHeight="1">
      <c r="A657" s="85" t="s">
        <v>1118</v>
      </c>
      <c r="B657" s="108"/>
      <c r="C657" s="25" t="s">
        <v>255</v>
      </c>
      <c r="D657" s="62">
        <f>H658+H659+D661</f>
        <v>821</v>
      </c>
      <c r="E657" s="294">
        <f>SUM(E658:E662)</f>
        <v>1627</v>
      </c>
      <c r="F657" s="212">
        <f>SUM(F658:F662)</f>
        <v>1550</v>
      </c>
      <c r="G657" s="276">
        <f>G661</f>
        <v>69</v>
      </c>
      <c r="H657" s="54">
        <f>D657+G657</f>
        <v>890</v>
      </c>
    </row>
    <row r="658" spans="1:8" ht="10.95" customHeight="1">
      <c r="A658" s="87"/>
      <c r="B658" s="96" t="s">
        <v>144</v>
      </c>
      <c r="C658" s="18" t="s">
        <v>145</v>
      </c>
      <c r="D658" s="18"/>
      <c r="E658" s="262">
        <f t="shared" si="50"/>
        <v>163</v>
      </c>
      <c r="F658" s="283">
        <v>155</v>
      </c>
      <c r="G658" s="209"/>
      <c r="H658" s="26">
        <v>141</v>
      </c>
    </row>
    <row r="659" spans="1:8" ht="10.95" customHeight="1">
      <c r="A659" s="87"/>
      <c r="B659" s="107" t="s">
        <v>150</v>
      </c>
      <c r="C659" s="12" t="s">
        <v>151</v>
      </c>
      <c r="D659" s="12"/>
      <c r="E659" s="262">
        <f t="shared" si="50"/>
        <v>148</v>
      </c>
      <c r="F659" s="283">
        <v>141</v>
      </c>
      <c r="G659" s="265"/>
      <c r="H659" s="69">
        <v>128</v>
      </c>
    </row>
    <row r="660" spans="1:8" ht="10.95" customHeight="1">
      <c r="A660" s="87"/>
      <c r="B660" s="167" t="s">
        <v>154</v>
      </c>
      <c r="C660" s="18" t="s">
        <v>155</v>
      </c>
      <c r="D660" s="18"/>
      <c r="E660" s="262">
        <f t="shared" si="50"/>
        <v>68</v>
      </c>
      <c r="F660" s="283">
        <v>65</v>
      </c>
      <c r="G660" s="209"/>
      <c r="H660" s="26">
        <v>59</v>
      </c>
    </row>
    <row r="661" spans="1:8" ht="43.2">
      <c r="A661" s="87"/>
      <c r="B661" s="118" t="s">
        <v>256</v>
      </c>
      <c r="C661" s="18" t="s">
        <v>257</v>
      </c>
      <c r="D661" s="71">
        <v>552</v>
      </c>
      <c r="E661" s="262">
        <f t="shared" ref="E661:E662" si="57">ROUND(F661*$E$6,0)</f>
        <v>717</v>
      </c>
      <c r="F661" s="283">
        <v>683</v>
      </c>
      <c r="G661" s="281">
        <v>69</v>
      </c>
      <c r="H661" s="72">
        <f>D661+G661</f>
        <v>621</v>
      </c>
    </row>
    <row r="662" spans="1:8">
      <c r="A662" s="87"/>
      <c r="B662" s="116" t="s">
        <v>179</v>
      </c>
      <c r="C662" s="14" t="s">
        <v>1407</v>
      </c>
      <c r="D662" s="28">
        <v>410</v>
      </c>
      <c r="E662" s="262">
        <f t="shared" si="57"/>
        <v>531</v>
      </c>
      <c r="F662" s="283">
        <f t="shared" si="56"/>
        <v>506.00000000000006</v>
      </c>
      <c r="G662" s="267">
        <v>50</v>
      </c>
      <c r="H662" s="26">
        <f>D662+G662</f>
        <v>460</v>
      </c>
    </row>
    <row r="663" spans="1:8" ht="21.45" customHeight="1">
      <c r="A663" s="87"/>
      <c r="B663" s="96"/>
      <c r="C663" s="18" t="s">
        <v>248</v>
      </c>
      <c r="D663" s="18"/>
      <c r="E663" s="18"/>
      <c r="F663" s="283"/>
      <c r="G663" s="282"/>
      <c r="H663" s="26"/>
    </row>
    <row r="664" spans="1:8" ht="15" thickBot="1">
      <c r="A664" s="88"/>
      <c r="B664" s="109" t="s">
        <v>169</v>
      </c>
      <c r="C664" s="22" t="s">
        <v>252</v>
      </c>
      <c r="D664" s="73">
        <v>219</v>
      </c>
      <c r="E664" s="271">
        <f t="shared" ref="E664:E666" si="58">ROUND(F664*$E$6,0)</f>
        <v>163</v>
      </c>
      <c r="F664" s="315">
        <v>155</v>
      </c>
      <c r="G664" s="270">
        <v>59</v>
      </c>
      <c r="H664" s="57">
        <v>141</v>
      </c>
    </row>
    <row r="665" spans="1:8" ht="36.450000000000003" customHeight="1" thickBot="1">
      <c r="A665" s="193" t="s">
        <v>1119</v>
      </c>
      <c r="B665" s="116"/>
      <c r="C665" s="14" t="s">
        <v>258</v>
      </c>
      <c r="D665" s="14"/>
      <c r="E665" s="316">
        <f t="shared" si="58"/>
        <v>685</v>
      </c>
      <c r="F665" s="194">
        <v>652</v>
      </c>
      <c r="G665" s="14"/>
      <c r="H665" s="76">
        <v>593</v>
      </c>
    </row>
    <row r="666" spans="1:8" ht="27" thickBot="1">
      <c r="A666" s="320" t="s">
        <v>1120</v>
      </c>
      <c r="B666" s="117"/>
      <c r="C666" s="197" t="s">
        <v>259</v>
      </c>
      <c r="D666" s="197"/>
      <c r="E666" s="316">
        <f t="shared" si="58"/>
        <v>122</v>
      </c>
      <c r="F666" s="195">
        <v>116</v>
      </c>
      <c r="G666" s="197"/>
      <c r="H666" s="70">
        <v>105</v>
      </c>
    </row>
    <row r="667" spans="1:8" ht="34.950000000000003" customHeight="1">
      <c r="A667" s="85" t="s">
        <v>1121</v>
      </c>
      <c r="B667" s="108"/>
      <c r="C667" s="86" t="s">
        <v>260</v>
      </c>
      <c r="D667" s="62">
        <f>H668+H669+H670</f>
        <v>370</v>
      </c>
      <c r="E667" s="294">
        <f>SUM(E668:E670)</f>
        <v>427</v>
      </c>
      <c r="F667" s="212">
        <f>SUM(F668:F670)</f>
        <v>407</v>
      </c>
      <c r="G667" s="276">
        <v>47</v>
      </c>
      <c r="H667" s="54">
        <f>D667+G667</f>
        <v>417</v>
      </c>
    </row>
    <row r="668" spans="1:8" ht="10.95" customHeight="1">
      <c r="A668" s="87"/>
      <c r="B668" s="96" t="s">
        <v>144</v>
      </c>
      <c r="C668" s="18" t="s">
        <v>145</v>
      </c>
      <c r="D668" s="74"/>
      <c r="E668" s="262">
        <f t="shared" ref="E668:E670" si="59">ROUND(F668*$E$6,0)</f>
        <v>84</v>
      </c>
      <c r="F668" s="283">
        <v>80</v>
      </c>
      <c r="G668" s="322"/>
      <c r="H668" s="26">
        <v>73</v>
      </c>
    </row>
    <row r="669" spans="1:8" ht="10.95" customHeight="1">
      <c r="A669" s="87"/>
      <c r="B669" s="96" t="s">
        <v>154</v>
      </c>
      <c r="C669" s="18" t="s">
        <v>155</v>
      </c>
      <c r="D669" s="74"/>
      <c r="E669" s="262">
        <f t="shared" si="59"/>
        <v>41</v>
      </c>
      <c r="F669" s="283">
        <v>39</v>
      </c>
      <c r="G669" s="322"/>
      <c r="H669" s="26">
        <v>35</v>
      </c>
    </row>
    <row r="670" spans="1:8" ht="33.450000000000003" customHeight="1" thickBot="1">
      <c r="A670" s="88"/>
      <c r="B670" s="119" t="s">
        <v>261</v>
      </c>
      <c r="C670" s="37" t="s">
        <v>262</v>
      </c>
      <c r="D670" s="39"/>
      <c r="E670" s="271">
        <f t="shared" si="59"/>
        <v>302</v>
      </c>
      <c r="F670" s="315">
        <v>288</v>
      </c>
      <c r="G670" s="119"/>
      <c r="H670" s="321">
        <v>262</v>
      </c>
    </row>
    <row r="671" spans="1:8" ht="19.5" customHeight="1" thickBot="1">
      <c r="A671" s="320" t="s">
        <v>1122</v>
      </c>
      <c r="B671" s="120" t="s">
        <v>263</v>
      </c>
      <c r="C671" s="38" t="s">
        <v>264</v>
      </c>
      <c r="D671" s="77">
        <v>66</v>
      </c>
      <c r="E671" s="316">
        <f t="shared" ref="E671:E680" si="60">ROUND(F671*$E$6,0)</f>
        <v>77</v>
      </c>
      <c r="F671" s="319">
        <v>73</v>
      </c>
      <c r="G671" s="325"/>
      <c r="H671" s="70">
        <f>D671+G671</f>
        <v>66</v>
      </c>
    </row>
    <row r="672" spans="1:8" ht="19.5" customHeight="1" thickBot="1">
      <c r="A672" s="320" t="s">
        <v>1123</v>
      </c>
      <c r="B672" s="120" t="s">
        <v>263</v>
      </c>
      <c r="C672" s="38" t="s">
        <v>265</v>
      </c>
      <c r="D672" s="77">
        <v>66</v>
      </c>
      <c r="E672" s="316">
        <f t="shared" si="60"/>
        <v>77</v>
      </c>
      <c r="F672" s="319">
        <v>73</v>
      </c>
      <c r="G672" s="325"/>
      <c r="H672" s="70">
        <f>D672+G672</f>
        <v>66</v>
      </c>
    </row>
    <row r="673" spans="1:8" ht="74.55" customHeight="1" thickBot="1">
      <c r="A673" s="193" t="s">
        <v>1124</v>
      </c>
      <c r="B673" s="121" t="s">
        <v>266</v>
      </c>
      <c r="C673" s="84" t="s">
        <v>267</v>
      </c>
      <c r="D673" s="75">
        <v>251</v>
      </c>
      <c r="E673" s="316">
        <f t="shared" si="60"/>
        <v>290</v>
      </c>
      <c r="F673" s="327">
        <v>276</v>
      </c>
      <c r="G673" s="326"/>
      <c r="H673" s="76">
        <f>D673+G673</f>
        <v>251</v>
      </c>
    </row>
    <row r="674" spans="1:8" ht="24" customHeight="1" thickBot="1">
      <c r="A674" s="320" t="s">
        <v>1125</v>
      </c>
      <c r="B674" s="123" t="s">
        <v>144</v>
      </c>
      <c r="C674" s="90" t="s">
        <v>268</v>
      </c>
      <c r="D674" s="90"/>
      <c r="E674" s="316">
        <f t="shared" si="60"/>
        <v>423</v>
      </c>
      <c r="F674" s="319">
        <v>403</v>
      </c>
      <c r="G674" s="120"/>
      <c r="H674" s="323">
        <v>366</v>
      </c>
    </row>
    <row r="675" spans="1:8" ht="24" customHeight="1" thickBot="1">
      <c r="A675" s="193" t="s">
        <v>1423</v>
      </c>
      <c r="B675" s="122" t="s">
        <v>144</v>
      </c>
      <c r="C675" s="89" t="s">
        <v>269</v>
      </c>
      <c r="D675" s="89"/>
      <c r="E675" s="316">
        <f t="shared" si="60"/>
        <v>147</v>
      </c>
      <c r="F675" s="327">
        <v>140</v>
      </c>
      <c r="G675" s="121"/>
      <c r="H675" s="324">
        <v>127</v>
      </c>
    </row>
    <row r="676" spans="1:8" ht="16.95" customHeight="1" thickBot="1">
      <c r="A676" s="320" t="s">
        <v>1424</v>
      </c>
      <c r="B676" s="123" t="s">
        <v>144</v>
      </c>
      <c r="C676" s="90" t="s">
        <v>270</v>
      </c>
      <c r="D676" s="90"/>
      <c r="E676" s="316">
        <f t="shared" si="60"/>
        <v>695</v>
      </c>
      <c r="F676" s="319">
        <v>662</v>
      </c>
      <c r="G676" s="120"/>
      <c r="H676" s="323">
        <v>602</v>
      </c>
    </row>
    <row r="677" spans="1:8" ht="18" customHeight="1" thickBot="1">
      <c r="A677" s="193" t="s">
        <v>1425</v>
      </c>
      <c r="B677" s="122" t="s">
        <v>144</v>
      </c>
      <c r="C677" s="89" t="s">
        <v>271</v>
      </c>
      <c r="D677" s="89"/>
      <c r="E677" s="316">
        <f t="shared" si="60"/>
        <v>1379</v>
      </c>
      <c r="F677" s="327">
        <v>1313</v>
      </c>
      <c r="G677" s="121"/>
      <c r="H677" s="324">
        <v>1194</v>
      </c>
    </row>
    <row r="678" spans="1:8" ht="19.05" customHeight="1" thickBot="1">
      <c r="A678" s="320" t="s">
        <v>1442</v>
      </c>
      <c r="B678" s="123" t="s">
        <v>144</v>
      </c>
      <c r="C678" s="90" t="s">
        <v>272</v>
      </c>
      <c r="D678" s="90"/>
      <c r="E678" s="316">
        <f t="shared" si="60"/>
        <v>147</v>
      </c>
      <c r="F678" s="319">
        <v>140</v>
      </c>
      <c r="G678" s="120"/>
      <c r="H678" s="323">
        <v>127</v>
      </c>
    </row>
    <row r="679" spans="1:8" ht="16.5" customHeight="1" thickBot="1">
      <c r="A679" s="193" t="s">
        <v>1443</v>
      </c>
      <c r="B679" s="122" t="s">
        <v>144</v>
      </c>
      <c r="C679" s="89" t="s">
        <v>273</v>
      </c>
      <c r="D679" s="89"/>
      <c r="E679" s="316">
        <f t="shared" si="60"/>
        <v>295</v>
      </c>
      <c r="F679" s="327">
        <v>281</v>
      </c>
      <c r="G679" s="121"/>
      <c r="H679" s="324">
        <v>255</v>
      </c>
    </row>
    <row r="680" spans="1:8" ht="18.45" customHeight="1" thickBot="1">
      <c r="A680" s="320" t="s">
        <v>1444</v>
      </c>
      <c r="B680" s="123" t="s">
        <v>144</v>
      </c>
      <c r="C680" s="90" t="s">
        <v>274</v>
      </c>
      <c r="D680" s="90"/>
      <c r="E680" s="316">
        <f t="shared" si="60"/>
        <v>564</v>
      </c>
      <c r="F680" s="319">
        <v>537</v>
      </c>
      <c r="G680" s="120"/>
      <c r="H680" s="323">
        <v>488</v>
      </c>
    </row>
    <row r="681" spans="1:8" s="132" customFormat="1" ht="45" customHeight="1">
      <c r="A681" s="215" t="s">
        <v>1126</v>
      </c>
      <c r="B681" s="216"/>
      <c r="C681" s="217" t="s">
        <v>275</v>
      </c>
      <c r="D681" s="218"/>
      <c r="E681" s="219"/>
      <c r="F681" s="219"/>
      <c r="G681" s="218"/>
      <c r="H681" s="218"/>
    </row>
    <row r="682" spans="1:8">
      <c r="A682" s="79" t="s">
        <v>1127</v>
      </c>
      <c r="B682" s="97" t="s">
        <v>167</v>
      </c>
      <c r="C682" s="5" t="s">
        <v>276</v>
      </c>
      <c r="D682" s="40">
        <v>1021</v>
      </c>
      <c r="E682" s="262">
        <f t="shared" ref="E682:E708" si="61">ROUND(F682*$E$6,0)</f>
        <v>1242</v>
      </c>
      <c r="F682" s="6">
        <v>1183</v>
      </c>
      <c r="G682" s="40">
        <v>54</v>
      </c>
      <c r="H682" s="4">
        <f t="shared" ref="H682:H693" si="62">D682+G682</f>
        <v>1075</v>
      </c>
    </row>
    <row r="683" spans="1:8">
      <c r="A683" s="80" t="s">
        <v>1128</v>
      </c>
      <c r="B683" s="97" t="s">
        <v>277</v>
      </c>
      <c r="C683" s="5" t="s">
        <v>278</v>
      </c>
      <c r="D683" s="40">
        <v>501</v>
      </c>
      <c r="E683" s="262">
        <f t="shared" si="61"/>
        <v>642</v>
      </c>
      <c r="F683" s="6">
        <v>611</v>
      </c>
      <c r="G683" s="40">
        <v>54</v>
      </c>
      <c r="H683" s="4">
        <f t="shared" si="62"/>
        <v>555</v>
      </c>
    </row>
    <row r="684" spans="1:8" ht="17.55" customHeight="1">
      <c r="A684" s="80" t="s">
        <v>1129</v>
      </c>
      <c r="B684" s="97" t="s">
        <v>279</v>
      </c>
      <c r="C684" s="5" t="s">
        <v>280</v>
      </c>
      <c r="D684" s="40">
        <v>720</v>
      </c>
      <c r="E684" s="262">
        <f t="shared" si="61"/>
        <v>847</v>
      </c>
      <c r="F684" s="6">
        <v>807</v>
      </c>
      <c r="G684" s="40">
        <v>14</v>
      </c>
      <c r="H684" s="4">
        <f t="shared" si="62"/>
        <v>734</v>
      </c>
    </row>
    <row r="685" spans="1:8" ht="15" customHeight="1">
      <c r="A685" s="79" t="s">
        <v>1130</v>
      </c>
      <c r="B685" s="97" t="s">
        <v>281</v>
      </c>
      <c r="C685" s="5" t="s">
        <v>282</v>
      </c>
      <c r="D685" s="40">
        <v>501</v>
      </c>
      <c r="E685" s="262">
        <f t="shared" si="61"/>
        <v>595</v>
      </c>
      <c r="F685" s="6">
        <v>567</v>
      </c>
      <c r="G685" s="40">
        <v>14</v>
      </c>
      <c r="H685" s="4">
        <f t="shared" si="62"/>
        <v>515</v>
      </c>
    </row>
    <row r="686" spans="1:8" ht="24.45" customHeight="1">
      <c r="A686" s="79" t="s">
        <v>1131</v>
      </c>
      <c r="B686" s="97" t="s">
        <v>283</v>
      </c>
      <c r="C686" s="5" t="s">
        <v>284</v>
      </c>
      <c r="D686" s="40">
        <v>859</v>
      </c>
      <c r="E686" s="262">
        <f t="shared" si="61"/>
        <v>1013</v>
      </c>
      <c r="F686" s="6">
        <v>965</v>
      </c>
      <c r="G686" s="40">
        <v>18</v>
      </c>
      <c r="H686" s="4">
        <f t="shared" si="62"/>
        <v>877</v>
      </c>
    </row>
    <row r="687" spans="1:8">
      <c r="A687" s="79" t="s">
        <v>1132</v>
      </c>
      <c r="B687" s="97" t="s">
        <v>156</v>
      </c>
      <c r="C687" s="5" t="s">
        <v>285</v>
      </c>
      <c r="D687" s="40">
        <v>893</v>
      </c>
      <c r="E687" s="262">
        <f t="shared" si="61"/>
        <v>1054</v>
      </c>
      <c r="F687" s="6">
        <v>1004</v>
      </c>
      <c r="G687" s="40">
        <v>20</v>
      </c>
      <c r="H687" s="4">
        <f t="shared" si="62"/>
        <v>913</v>
      </c>
    </row>
    <row r="688" spans="1:8">
      <c r="A688" s="79" t="s">
        <v>1133</v>
      </c>
      <c r="B688" s="97" t="s">
        <v>286</v>
      </c>
      <c r="C688" s="5" t="s">
        <v>287</v>
      </c>
      <c r="D688" s="40">
        <v>415</v>
      </c>
      <c r="E688" s="262">
        <f t="shared" si="61"/>
        <v>497</v>
      </c>
      <c r="F688" s="6">
        <f t="shared" si="56"/>
        <v>473.00000000000006</v>
      </c>
      <c r="G688" s="40">
        <v>15</v>
      </c>
      <c r="H688" s="4">
        <f t="shared" si="62"/>
        <v>430</v>
      </c>
    </row>
    <row r="689" spans="1:8">
      <c r="A689" s="79" t="s">
        <v>1134</v>
      </c>
      <c r="B689" s="97" t="s">
        <v>288</v>
      </c>
      <c r="C689" s="5" t="s">
        <v>289</v>
      </c>
      <c r="D689" s="40">
        <v>746</v>
      </c>
      <c r="E689" s="262">
        <f t="shared" si="61"/>
        <v>889</v>
      </c>
      <c r="F689" s="6">
        <f t="shared" si="56"/>
        <v>847.00000000000011</v>
      </c>
      <c r="G689" s="40">
        <v>24</v>
      </c>
      <c r="H689" s="4">
        <f t="shared" si="62"/>
        <v>770</v>
      </c>
    </row>
    <row r="690" spans="1:8">
      <c r="A690" s="79" t="s">
        <v>1135</v>
      </c>
      <c r="B690" s="97" t="s">
        <v>290</v>
      </c>
      <c r="C690" s="5" t="s">
        <v>291</v>
      </c>
      <c r="D690" s="40">
        <v>419</v>
      </c>
      <c r="E690" s="262">
        <f t="shared" si="61"/>
        <v>508</v>
      </c>
      <c r="F690" s="6">
        <f t="shared" si="56"/>
        <v>484.00000000000006</v>
      </c>
      <c r="G690" s="40">
        <v>21</v>
      </c>
      <c r="H690" s="4">
        <f t="shared" si="62"/>
        <v>440</v>
      </c>
    </row>
    <row r="691" spans="1:8" ht="28.8">
      <c r="A691" s="79" t="s">
        <v>1136</v>
      </c>
      <c r="B691" s="97" t="s">
        <v>152</v>
      </c>
      <c r="C691" s="5" t="s">
        <v>292</v>
      </c>
      <c r="D691" s="40">
        <v>773</v>
      </c>
      <c r="E691" s="262">
        <f t="shared" si="61"/>
        <v>947</v>
      </c>
      <c r="F691" s="6">
        <f t="shared" si="56"/>
        <v>902.00000000000011</v>
      </c>
      <c r="G691" s="40">
        <v>47</v>
      </c>
      <c r="H691" s="4">
        <f t="shared" si="62"/>
        <v>820</v>
      </c>
    </row>
    <row r="692" spans="1:8" ht="28.8">
      <c r="A692" s="79" t="s">
        <v>1137</v>
      </c>
      <c r="B692" s="97" t="s">
        <v>293</v>
      </c>
      <c r="C692" s="5" t="s">
        <v>294</v>
      </c>
      <c r="D692" s="40">
        <v>386</v>
      </c>
      <c r="E692" s="262">
        <f t="shared" si="61"/>
        <v>500</v>
      </c>
      <c r="F692" s="6">
        <v>476</v>
      </c>
      <c r="G692" s="40">
        <v>47</v>
      </c>
      <c r="H692" s="4">
        <f t="shared" si="62"/>
        <v>433</v>
      </c>
    </row>
    <row r="693" spans="1:8">
      <c r="A693" s="79" t="s">
        <v>1138</v>
      </c>
      <c r="B693" s="97" t="s">
        <v>295</v>
      </c>
      <c r="C693" s="5" t="s">
        <v>296</v>
      </c>
      <c r="D693" s="40">
        <v>2835</v>
      </c>
      <c r="E693" s="262">
        <f t="shared" si="61"/>
        <v>7174</v>
      </c>
      <c r="F693" s="6">
        <v>6832</v>
      </c>
      <c r="G693" s="40">
        <v>3376</v>
      </c>
      <c r="H693" s="4">
        <f t="shared" si="62"/>
        <v>6211</v>
      </c>
    </row>
    <row r="694" spans="1:8" ht="43.2">
      <c r="A694" s="79" t="s">
        <v>1139</v>
      </c>
      <c r="B694" s="97" t="s">
        <v>297</v>
      </c>
      <c r="C694" s="5" t="s">
        <v>298</v>
      </c>
      <c r="D694" s="40"/>
      <c r="E694" s="262">
        <f t="shared" si="61"/>
        <v>3692</v>
      </c>
      <c r="F694" s="6">
        <v>3516</v>
      </c>
      <c r="G694" s="40"/>
      <c r="H694" s="4">
        <v>3196</v>
      </c>
    </row>
    <row r="695" spans="1:8">
      <c r="A695" s="79" t="s">
        <v>1140</v>
      </c>
      <c r="B695" s="97" t="s">
        <v>299</v>
      </c>
      <c r="C695" s="5" t="s">
        <v>300</v>
      </c>
      <c r="D695" s="40">
        <v>2321</v>
      </c>
      <c r="E695" s="262">
        <f t="shared" si="61"/>
        <v>2878</v>
      </c>
      <c r="F695" s="6">
        <v>2741</v>
      </c>
      <c r="G695" s="40">
        <v>171</v>
      </c>
      <c r="H695" s="4">
        <f>D695+G695</f>
        <v>2492</v>
      </c>
    </row>
    <row r="696" spans="1:8">
      <c r="A696" s="79" t="s">
        <v>1141</v>
      </c>
      <c r="B696" s="106" t="s">
        <v>301</v>
      </c>
      <c r="C696" s="32" t="s">
        <v>302</v>
      </c>
      <c r="D696" s="40">
        <v>2570</v>
      </c>
      <c r="E696" s="262">
        <f t="shared" si="61"/>
        <v>3119</v>
      </c>
      <c r="F696" s="6">
        <f t="shared" si="56"/>
        <v>2970.0000000000005</v>
      </c>
      <c r="G696" s="40">
        <v>130</v>
      </c>
      <c r="H696" s="4">
        <f>D696+G696</f>
        <v>2700</v>
      </c>
    </row>
    <row r="697" spans="1:8" ht="43.2">
      <c r="A697" s="79" t="s">
        <v>1142</v>
      </c>
      <c r="B697" s="97" t="s">
        <v>303</v>
      </c>
      <c r="C697" s="5" t="s">
        <v>304</v>
      </c>
      <c r="D697" s="40"/>
      <c r="E697" s="262">
        <f t="shared" si="61"/>
        <v>3266</v>
      </c>
      <c r="F697" s="6">
        <v>3110</v>
      </c>
      <c r="G697" s="40"/>
      <c r="H697" s="4">
        <v>2827</v>
      </c>
    </row>
    <row r="698" spans="1:8">
      <c r="A698" s="79" t="s">
        <v>1143</v>
      </c>
      <c r="B698" s="97"/>
      <c r="C698" s="5" t="s">
        <v>305</v>
      </c>
      <c r="D698" s="40"/>
      <c r="E698" s="262">
        <f t="shared" si="61"/>
        <v>1032</v>
      </c>
      <c r="F698" s="6">
        <v>983</v>
      </c>
      <c r="G698" s="40"/>
      <c r="H698" s="4">
        <v>894</v>
      </c>
    </row>
    <row r="699" spans="1:8" ht="43.2">
      <c r="A699" s="79" t="s">
        <v>1144</v>
      </c>
      <c r="B699" s="97" t="s">
        <v>306</v>
      </c>
      <c r="C699" s="5" t="s">
        <v>307</v>
      </c>
      <c r="D699" s="40"/>
      <c r="E699" s="262">
        <f t="shared" si="61"/>
        <v>3199</v>
      </c>
      <c r="F699" s="6">
        <f t="shared" si="56"/>
        <v>3047.0000000000005</v>
      </c>
      <c r="G699" s="40"/>
      <c r="H699" s="4">
        <v>2770</v>
      </c>
    </row>
    <row r="700" spans="1:8">
      <c r="A700" s="79" t="s">
        <v>1145</v>
      </c>
      <c r="B700" s="97"/>
      <c r="C700" s="5" t="s">
        <v>308</v>
      </c>
      <c r="D700" s="40"/>
      <c r="E700" s="262">
        <f t="shared" si="61"/>
        <v>1533</v>
      </c>
      <c r="F700" s="6">
        <v>1460</v>
      </c>
      <c r="G700" s="40"/>
      <c r="H700" s="4">
        <v>1327</v>
      </c>
    </row>
    <row r="701" spans="1:8" ht="43.2">
      <c r="A701" s="79" t="s">
        <v>1146</v>
      </c>
      <c r="B701" s="97" t="s">
        <v>309</v>
      </c>
      <c r="C701" s="5" t="s">
        <v>310</v>
      </c>
      <c r="D701" s="40"/>
      <c r="E701" s="262">
        <f t="shared" si="61"/>
        <v>4292</v>
      </c>
      <c r="F701" s="6">
        <v>4088</v>
      </c>
      <c r="G701" s="40"/>
      <c r="H701" s="4">
        <v>3716</v>
      </c>
    </row>
    <row r="702" spans="1:8">
      <c r="A702" s="79" t="s">
        <v>1147</v>
      </c>
      <c r="B702" s="97" t="s">
        <v>311</v>
      </c>
      <c r="C702" s="41" t="s">
        <v>312</v>
      </c>
      <c r="D702" s="40">
        <v>6833</v>
      </c>
      <c r="E702" s="262">
        <f t="shared" si="61"/>
        <v>8078</v>
      </c>
      <c r="F702" s="6">
        <v>7693</v>
      </c>
      <c r="G702" s="40">
        <v>161</v>
      </c>
      <c r="H702" s="4">
        <f>D702+G702</f>
        <v>6994</v>
      </c>
    </row>
    <row r="703" spans="1:8">
      <c r="A703" s="81" t="s">
        <v>1148</v>
      </c>
      <c r="B703" s="97"/>
      <c r="C703" s="41" t="s">
        <v>313</v>
      </c>
      <c r="D703" s="40">
        <v>1332</v>
      </c>
      <c r="E703" s="262">
        <f t="shared" si="61"/>
        <v>1733</v>
      </c>
      <c r="F703" s="6">
        <f t="shared" si="56"/>
        <v>1650.0000000000002</v>
      </c>
      <c r="G703" s="40">
        <v>168</v>
      </c>
      <c r="H703" s="4">
        <f>D703+G703</f>
        <v>1500</v>
      </c>
    </row>
    <row r="704" spans="1:8" ht="31.05" customHeight="1">
      <c r="A704" s="79" t="s">
        <v>1149</v>
      </c>
      <c r="B704" s="97" t="s">
        <v>314</v>
      </c>
      <c r="C704" s="41" t="s">
        <v>315</v>
      </c>
      <c r="D704" s="40">
        <v>2386</v>
      </c>
      <c r="E704" s="262">
        <f t="shared" si="61"/>
        <v>4612</v>
      </c>
      <c r="F704" s="6">
        <v>4392</v>
      </c>
      <c r="G704" s="40">
        <v>1607</v>
      </c>
      <c r="H704" s="4">
        <f>D704+G704</f>
        <v>3993</v>
      </c>
    </row>
    <row r="705" spans="1:8" ht="30" customHeight="1">
      <c r="A705" s="79" t="s">
        <v>1150</v>
      </c>
      <c r="B705" s="97" t="s">
        <v>314</v>
      </c>
      <c r="C705" s="41" t="s">
        <v>316</v>
      </c>
      <c r="D705" s="40">
        <v>2386</v>
      </c>
      <c r="E705" s="262">
        <f t="shared" si="61"/>
        <v>7198</v>
      </c>
      <c r="F705" s="6">
        <v>6855</v>
      </c>
      <c r="G705" s="40">
        <v>3846</v>
      </c>
      <c r="H705" s="4">
        <f>D705+G705</f>
        <v>6232</v>
      </c>
    </row>
    <row r="706" spans="1:8" ht="43.2">
      <c r="A706" s="79" t="s">
        <v>1151</v>
      </c>
      <c r="B706" s="97" t="s">
        <v>317</v>
      </c>
      <c r="C706" s="5" t="s">
        <v>318</v>
      </c>
      <c r="D706" s="40"/>
      <c r="E706" s="262">
        <f t="shared" si="61"/>
        <v>3761</v>
      </c>
      <c r="F706" s="6">
        <v>3582</v>
      </c>
      <c r="G706" s="40"/>
      <c r="H706" s="4">
        <v>3256</v>
      </c>
    </row>
    <row r="707" spans="1:8" ht="17.55" customHeight="1">
      <c r="A707" s="79" t="s">
        <v>1152</v>
      </c>
      <c r="B707" s="97"/>
      <c r="C707" s="5" t="s">
        <v>305</v>
      </c>
      <c r="D707" s="40"/>
      <c r="E707" s="262">
        <f t="shared" si="61"/>
        <v>812</v>
      </c>
      <c r="F707" s="6">
        <v>773</v>
      </c>
      <c r="G707" s="40"/>
      <c r="H707" s="4">
        <v>703</v>
      </c>
    </row>
    <row r="708" spans="1:8" ht="28.05" customHeight="1">
      <c r="A708" s="79" t="s">
        <v>1153</v>
      </c>
      <c r="B708" s="97"/>
      <c r="C708" s="5" t="s">
        <v>319</v>
      </c>
      <c r="D708" s="40"/>
      <c r="E708" s="262">
        <f t="shared" si="61"/>
        <v>510</v>
      </c>
      <c r="F708" s="6">
        <v>486</v>
      </c>
      <c r="G708" s="40"/>
      <c r="H708" s="4">
        <v>442</v>
      </c>
    </row>
    <row r="709" spans="1:8" ht="28.05" customHeight="1">
      <c r="A709" s="79"/>
      <c r="B709" s="332"/>
      <c r="C709" s="333"/>
      <c r="D709" s="334"/>
      <c r="E709" s="335"/>
      <c r="F709" s="336"/>
      <c r="G709" s="334"/>
      <c r="H709" s="337"/>
    </row>
    <row r="710" spans="1:8" ht="25.5" customHeight="1">
      <c r="A710" s="170" t="s">
        <v>1314</v>
      </c>
      <c r="B710" s="371" t="s">
        <v>1202</v>
      </c>
      <c r="C710" s="372"/>
      <c r="D710" s="372"/>
      <c r="E710" s="372"/>
      <c r="F710" s="372"/>
      <c r="G710" s="372"/>
      <c r="H710" s="373"/>
    </row>
    <row r="711" spans="1:8" ht="18" customHeight="1">
      <c r="A711" s="168"/>
      <c r="B711" s="167"/>
      <c r="C711" s="167" t="s">
        <v>1315</v>
      </c>
      <c r="D711" s="167"/>
      <c r="E711" s="167"/>
      <c r="F711" s="167"/>
      <c r="G711" s="167"/>
      <c r="H711" s="4"/>
    </row>
    <row r="712" spans="1:8" ht="14.55" customHeight="1">
      <c r="A712" s="168" t="s">
        <v>1316</v>
      </c>
      <c r="B712" s="168" t="s">
        <v>1203</v>
      </c>
      <c r="C712" s="32" t="s">
        <v>1204</v>
      </c>
      <c r="D712" s="32"/>
      <c r="E712" s="262">
        <f>ROUND(F712*$I$6,0)</f>
        <v>488</v>
      </c>
      <c r="F712" s="1">
        <v>375</v>
      </c>
      <c r="G712" s="32"/>
      <c r="H712" s="4">
        <v>512</v>
      </c>
    </row>
    <row r="713" spans="1:8" ht="15" customHeight="1">
      <c r="A713" s="168" t="s">
        <v>1317</v>
      </c>
      <c r="B713" s="168" t="s">
        <v>1205</v>
      </c>
      <c r="C713" s="32" t="s">
        <v>1206</v>
      </c>
      <c r="D713" s="32"/>
      <c r="E713" s="262">
        <f t="shared" ref="E713:E776" si="63">ROUND(F713*$I$6,0)</f>
        <v>488</v>
      </c>
      <c r="F713" s="1">
        <v>375</v>
      </c>
      <c r="G713" s="32"/>
      <c r="H713" s="4">
        <v>631</v>
      </c>
    </row>
    <row r="714" spans="1:8" ht="15.45" customHeight="1">
      <c r="A714" s="168" t="s">
        <v>1318</v>
      </c>
      <c r="B714" s="168" t="s">
        <v>1207</v>
      </c>
      <c r="C714" s="32" t="s">
        <v>1208</v>
      </c>
      <c r="D714" s="32"/>
      <c r="E714" s="262">
        <f t="shared" si="63"/>
        <v>488</v>
      </c>
      <c r="F714" s="1">
        <v>375</v>
      </c>
      <c r="G714" s="32"/>
      <c r="H714" s="4">
        <v>631</v>
      </c>
    </row>
    <row r="715" spans="1:8" ht="15" customHeight="1">
      <c r="A715" s="168" t="s">
        <v>1319</v>
      </c>
      <c r="B715" s="168" t="s">
        <v>1209</v>
      </c>
      <c r="C715" s="32" t="s">
        <v>1210</v>
      </c>
      <c r="D715" s="32"/>
      <c r="E715" s="262">
        <f t="shared" si="63"/>
        <v>488</v>
      </c>
      <c r="F715" s="1">
        <v>375</v>
      </c>
      <c r="G715" s="32"/>
      <c r="H715" s="4">
        <v>512</v>
      </c>
    </row>
    <row r="716" spans="1:8" ht="18" customHeight="1">
      <c r="A716" s="168" t="s">
        <v>1320</v>
      </c>
      <c r="B716" s="168" t="s">
        <v>1211</v>
      </c>
      <c r="C716" s="32" t="s">
        <v>1212</v>
      </c>
      <c r="D716" s="32"/>
      <c r="E716" s="262">
        <f t="shared" si="63"/>
        <v>488</v>
      </c>
      <c r="F716" s="1">
        <v>375</v>
      </c>
      <c r="G716" s="32"/>
      <c r="H716" s="4">
        <v>616</v>
      </c>
    </row>
    <row r="717" spans="1:8" ht="15.45" customHeight="1">
      <c r="A717" s="169" t="s">
        <v>1321</v>
      </c>
      <c r="B717" s="168" t="s">
        <v>1213</v>
      </c>
      <c r="C717" s="32" t="s">
        <v>1214</v>
      </c>
      <c r="D717" s="32"/>
      <c r="E717" s="262">
        <f t="shared" si="63"/>
        <v>488</v>
      </c>
      <c r="F717" s="1">
        <v>375</v>
      </c>
      <c r="G717" s="32"/>
      <c r="H717" s="4">
        <v>512</v>
      </c>
    </row>
    <row r="718" spans="1:8" ht="15" customHeight="1">
      <c r="A718" s="168" t="s">
        <v>1322</v>
      </c>
      <c r="B718" s="168" t="s">
        <v>1215</v>
      </c>
      <c r="C718" s="32" t="s">
        <v>1216</v>
      </c>
      <c r="D718" s="32"/>
      <c r="E718" s="262">
        <f t="shared" si="63"/>
        <v>488</v>
      </c>
      <c r="F718" s="1">
        <v>375</v>
      </c>
      <c r="G718" s="32"/>
      <c r="H718" s="4">
        <v>616</v>
      </c>
    </row>
    <row r="719" spans="1:8" ht="15" customHeight="1">
      <c r="A719" s="168" t="s">
        <v>1323</v>
      </c>
      <c r="B719" s="168" t="s">
        <v>1217</v>
      </c>
      <c r="C719" s="32" t="s">
        <v>1218</v>
      </c>
      <c r="D719" s="32"/>
      <c r="E719" s="262">
        <f t="shared" si="63"/>
        <v>488</v>
      </c>
      <c r="F719" s="1">
        <v>375</v>
      </c>
      <c r="G719" s="32"/>
      <c r="H719" s="4">
        <v>512</v>
      </c>
    </row>
    <row r="720" spans="1:8" ht="14.55" customHeight="1">
      <c r="A720" s="168" t="s">
        <v>1324</v>
      </c>
      <c r="B720" s="168" t="s">
        <v>1219</v>
      </c>
      <c r="C720" s="32" t="s">
        <v>1220</v>
      </c>
      <c r="D720" s="32"/>
      <c r="E720" s="262">
        <f t="shared" si="63"/>
        <v>488</v>
      </c>
      <c r="F720" s="1">
        <v>375</v>
      </c>
      <c r="G720" s="32"/>
      <c r="H720" s="4">
        <v>631</v>
      </c>
    </row>
    <row r="721" spans="1:8" ht="15" customHeight="1">
      <c r="A721" s="168" t="s">
        <v>1325</v>
      </c>
      <c r="B721" s="168" t="s">
        <v>1221</v>
      </c>
      <c r="C721" s="32" t="s">
        <v>1451</v>
      </c>
      <c r="D721" s="32"/>
      <c r="E721" s="262">
        <f t="shared" si="63"/>
        <v>1414</v>
      </c>
      <c r="F721" s="1">
        <v>1088</v>
      </c>
      <c r="G721" s="32"/>
      <c r="H721" s="4">
        <v>957</v>
      </c>
    </row>
    <row r="722" spans="1:8" ht="13.95" customHeight="1">
      <c r="A722" s="168" t="s">
        <v>1326</v>
      </c>
      <c r="B722" s="168" t="s">
        <v>1222</v>
      </c>
      <c r="C722" s="32" t="s">
        <v>1223</v>
      </c>
      <c r="D722" s="32"/>
      <c r="E722" s="262">
        <f t="shared" si="63"/>
        <v>3910</v>
      </c>
      <c r="F722" s="1">
        <v>3008</v>
      </c>
      <c r="G722" s="32"/>
      <c r="H722" s="4">
        <v>3920</v>
      </c>
    </row>
    <row r="723" spans="1:8" ht="14.55" customHeight="1">
      <c r="A723" s="168" t="s">
        <v>1327</v>
      </c>
      <c r="B723" s="168" t="s">
        <v>1224</v>
      </c>
      <c r="C723" s="32" t="s">
        <v>1470</v>
      </c>
      <c r="D723" s="32"/>
      <c r="E723" s="262">
        <f t="shared" si="63"/>
        <v>953</v>
      </c>
      <c r="F723" s="1">
        <v>733</v>
      </c>
      <c r="G723" s="32"/>
      <c r="H723" s="4">
        <v>988</v>
      </c>
    </row>
    <row r="724" spans="1:8" ht="14.55" customHeight="1">
      <c r="A724" s="168" t="s">
        <v>1328</v>
      </c>
      <c r="B724" s="168" t="s">
        <v>1225</v>
      </c>
      <c r="C724" s="32" t="s">
        <v>1472</v>
      </c>
      <c r="D724" s="32"/>
      <c r="E724" s="262">
        <f t="shared" si="63"/>
        <v>2635</v>
      </c>
      <c r="F724" s="1">
        <v>2027</v>
      </c>
      <c r="G724" s="32"/>
      <c r="H724" s="4">
        <v>2427</v>
      </c>
    </row>
    <row r="725" spans="1:8" ht="18" customHeight="1">
      <c r="A725" s="168" t="s">
        <v>1329</v>
      </c>
      <c r="B725" s="167"/>
      <c r="C725" s="32" t="s">
        <v>1452</v>
      </c>
      <c r="D725" s="32"/>
      <c r="E725" s="262">
        <f t="shared" si="63"/>
        <v>1919</v>
      </c>
      <c r="F725" s="1">
        <v>1476</v>
      </c>
      <c r="G725" s="32"/>
      <c r="H725" s="4">
        <v>1023</v>
      </c>
    </row>
    <row r="726" spans="1:8" ht="26.55" customHeight="1">
      <c r="A726" s="168" t="s">
        <v>1330</v>
      </c>
      <c r="B726" s="167"/>
      <c r="C726" s="32" t="s">
        <v>1453</v>
      </c>
      <c r="D726" s="32"/>
      <c r="E726" s="262">
        <f t="shared" si="63"/>
        <v>498</v>
      </c>
      <c r="F726" s="1">
        <v>383</v>
      </c>
      <c r="G726" s="32"/>
      <c r="H726" s="4">
        <v>736</v>
      </c>
    </row>
    <row r="727" spans="1:8" ht="14.55" customHeight="1">
      <c r="A727" s="168" t="s">
        <v>1331</v>
      </c>
      <c r="B727" s="167"/>
      <c r="C727" s="32" t="s">
        <v>1454</v>
      </c>
      <c r="D727" s="32"/>
      <c r="E727" s="262">
        <f t="shared" si="63"/>
        <v>572</v>
      </c>
      <c r="F727" s="1">
        <v>440</v>
      </c>
      <c r="G727" s="32"/>
      <c r="H727" s="4">
        <v>736</v>
      </c>
    </row>
    <row r="728" spans="1:8" ht="13.95" customHeight="1">
      <c r="A728" s="168" t="s">
        <v>1332</v>
      </c>
      <c r="B728" s="167"/>
      <c r="C728" s="32" t="s">
        <v>1455</v>
      </c>
      <c r="D728" s="32"/>
      <c r="E728" s="262">
        <f t="shared" si="63"/>
        <v>555</v>
      </c>
      <c r="F728" s="1">
        <v>427</v>
      </c>
      <c r="G728" s="32"/>
      <c r="H728" s="4">
        <v>736</v>
      </c>
    </row>
    <row r="729" spans="1:8" ht="15" customHeight="1">
      <c r="A729" s="168" t="s">
        <v>1333</v>
      </c>
      <c r="B729" s="167"/>
      <c r="C729" s="32" t="s">
        <v>1456</v>
      </c>
      <c r="D729" s="32"/>
      <c r="E729" s="262">
        <f t="shared" si="63"/>
        <v>546</v>
      </c>
      <c r="F729" s="1">
        <v>420</v>
      </c>
      <c r="G729" s="32"/>
      <c r="H729" s="4">
        <v>736</v>
      </c>
    </row>
    <row r="730" spans="1:8" ht="25.95" customHeight="1">
      <c r="A730" s="168" t="s">
        <v>1334</v>
      </c>
      <c r="B730" s="167"/>
      <c r="C730" s="32" t="s">
        <v>1457</v>
      </c>
      <c r="D730" s="32"/>
      <c r="E730" s="262">
        <f t="shared" si="63"/>
        <v>546</v>
      </c>
      <c r="F730" s="1">
        <v>420</v>
      </c>
      <c r="G730" s="32"/>
      <c r="H730" s="4">
        <v>736</v>
      </c>
    </row>
    <row r="731" spans="1:8" ht="27.45" customHeight="1">
      <c r="A731" s="168" t="s">
        <v>1335</v>
      </c>
      <c r="B731" s="167"/>
      <c r="C731" s="32" t="s">
        <v>1458</v>
      </c>
      <c r="D731" s="32"/>
      <c r="E731" s="262">
        <f t="shared" si="63"/>
        <v>555</v>
      </c>
      <c r="F731" s="1">
        <v>427</v>
      </c>
      <c r="G731" s="32"/>
      <c r="H731" s="4">
        <v>704</v>
      </c>
    </row>
    <row r="732" spans="1:8" ht="27" customHeight="1">
      <c r="A732" s="168" t="s">
        <v>1336</v>
      </c>
      <c r="B732" s="167"/>
      <c r="C732" s="32" t="s">
        <v>1459</v>
      </c>
      <c r="D732" s="32"/>
      <c r="E732" s="262">
        <f t="shared" si="63"/>
        <v>555</v>
      </c>
      <c r="F732" s="1">
        <v>427</v>
      </c>
      <c r="G732" s="32"/>
      <c r="H732" s="4">
        <v>736</v>
      </c>
    </row>
    <row r="733" spans="1:8" ht="25.5" customHeight="1">
      <c r="A733" s="168" t="s">
        <v>1337</v>
      </c>
      <c r="B733" s="167"/>
      <c r="C733" s="32" t="s">
        <v>1460</v>
      </c>
      <c r="D733" s="32"/>
      <c r="E733" s="262">
        <f t="shared" si="63"/>
        <v>588</v>
      </c>
      <c r="F733" s="1">
        <v>452</v>
      </c>
      <c r="G733" s="32"/>
      <c r="H733" s="4">
        <v>736</v>
      </c>
    </row>
    <row r="734" spans="1:8" ht="25.05" customHeight="1">
      <c r="A734" s="168" t="s">
        <v>1338</v>
      </c>
      <c r="B734" s="167"/>
      <c r="C734" s="32" t="s">
        <v>1461</v>
      </c>
      <c r="D734" s="32"/>
      <c r="E734" s="262">
        <f t="shared" si="63"/>
        <v>497</v>
      </c>
      <c r="F734" s="1">
        <v>382</v>
      </c>
      <c r="G734" s="32"/>
      <c r="H734" s="4">
        <v>736</v>
      </c>
    </row>
    <row r="735" spans="1:8" ht="18" customHeight="1">
      <c r="A735" s="168" t="s">
        <v>1339</v>
      </c>
      <c r="B735" s="167"/>
      <c r="C735" s="32" t="s">
        <v>1462</v>
      </c>
      <c r="D735" s="32"/>
      <c r="E735" s="262">
        <f t="shared" si="63"/>
        <v>524</v>
      </c>
      <c r="F735" s="1">
        <v>403</v>
      </c>
      <c r="G735" s="32"/>
      <c r="H735" s="4">
        <v>736</v>
      </c>
    </row>
    <row r="736" spans="1:8" ht="18" customHeight="1">
      <c r="A736" s="374" t="s">
        <v>1226</v>
      </c>
      <c r="B736" s="375"/>
      <c r="C736" s="375"/>
      <c r="D736" s="375"/>
      <c r="E736" s="375"/>
      <c r="F736" s="375"/>
      <c r="G736" s="375"/>
      <c r="H736" s="376"/>
    </row>
    <row r="737" spans="1:8" ht="18" customHeight="1">
      <c r="A737" s="79" t="s">
        <v>1340</v>
      </c>
      <c r="B737" s="167" t="s">
        <v>1227</v>
      </c>
      <c r="C737" s="32" t="s">
        <v>1228</v>
      </c>
      <c r="D737" s="32"/>
      <c r="E737" s="262">
        <f t="shared" si="63"/>
        <v>455</v>
      </c>
      <c r="F737" s="1">
        <v>350</v>
      </c>
      <c r="G737" s="32"/>
      <c r="H737" s="4">
        <v>702</v>
      </c>
    </row>
    <row r="738" spans="1:8" ht="18" customHeight="1">
      <c r="A738" s="79" t="s">
        <v>1341</v>
      </c>
      <c r="B738" s="167" t="s">
        <v>1229</v>
      </c>
      <c r="C738" s="32" t="s">
        <v>1230</v>
      </c>
      <c r="D738" s="32"/>
      <c r="E738" s="262">
        <f t="shared" si="63"/>
        <v>498</v>
      </c>
      <c r="F738" s="1">
        <v>383</v>
      </c>
      <c r="G738" s="32"/>
      <c r="H738" s="4">
        <v>702</v>
      </c>
    </row>
    <row r="739" spans="1:8" ht="18" customHeight="1">
      <c r="A739" s="79" t="s">
        <v>1342</v>
      </c>
      <c r="B739" s="167" t="s">
        <v>1231</v>
      </c>
      <c r="C739" s="32" t="s">
        <v>1232</v>
      </c>
      <c r="D739" s="32"/>
      <c r="E739" s="262">
        <f t="shared" si="63"/>
        <v>498</v>
      </c>
      <c r="F739" s="1">
        <v>383</v>
      </c>
      <c r="G739" s="32"/>
      <c r="H739" s="4">
        <v>714</v>
      </c>
    </row>
    <row r="740" spans="1:8" ht="18" customHeight="1">
      <c r="A740" s="79" t="s">
        <v>1343</v>
      </c>
      <c r="B740" s="167" t="s">
        <v>1233</v>
      </c>
      <c r="C740" s="32" t="s">
        <v>1234</v>
      </c>
      <c r="D740" s="32"/>
      <c r="E740" s="262">
        <f t="shared" si="63"/>
        <v>498</v>
      </c>
      <c r="F740" s="1">
        <v>383</v>
      </c>
      <c r="G740" s="32"/>
      <c r="H740" s="4">
        <v>702</v>
      </c>
    </row>
    <row r="741" spans="1:8" ht="18" customHeight="1">
      <c r="A741" s="79" t="s">
        <v>1344</v>
      </c>
      <c r="B741" s="167" t="s">
        <v>1235</v>
      </c>
      <c r="C741" s="32" t="s">
        <v>1236</v>
      </c>
      <c r="D741" s="32"/>
      <c r="E741" s="262">
        <f t="shared" si="63"/>
        <v>491</v>
      </c>
      <c r="F741" s="1">
        <v>378</v>
      </c>
      <c r="G741" s="32"/>
      <c r="H741" s="4">
        <v>714</v>
      </c>
    </row>
    <row r="742" spans="1:8" ht="18" customHeight="1">
      <c r="A742" s="79" t="s">
        <v>1345</v>
      </c>
      <c r="B742" s="167"/>
      <c r="C742" s="32" t="s">
        <v>1237</v>
      </c>
      <c r="D742" s="32"/>
      <c r="E742" s="262">
        <f t="shared" si="63"/>
        <v>560</v>
      </c>
      <c r="F742" s="1">
        <v>431</v>
      </c>
      <c r="G742" s="32"/>
      <c r="H742" s="4">
        <v>738</v>
      </c>
    </row>
    <row r="743" spans="1:8" ht="18" customHeight="1">
      <c r="A743" s="79" t="s">
        <v>1346</v>
      </c>
      <c r="B743" s="167"/>
      <c r="C743" s="32" t="s">
        <v>1238</v>
      </c>
      <c r="D743" s="32"/>
      <c r="E743" s="262">
        <f t="shared" si="63"/>
        <v>579</v>
      </c>
      <c r="F743" s="1">
        <v>445</v>
      </c>
      <c r="G743" s="32"/>
      <c r="H743" s="4">
        <v>847</v>
      </c>
    </row>
    <row r="744" spans="1:8" ht="18" customHeight="1">
      <c r="A744" s="344" t="s">
        <v>1239</v>
      </c>
      <c r="B744" s="345"/>
      <c r="C744" s="345"/>
      <c r="D744" s="345"/>
      <c r="E744" s="345"/>
      <c r="F744" s="345"/>
      <c r="G744" s="345"/>
      <c r="H744" s="346"/>
    </row>
    <row r="745" spans="1:8" ht="18" customHeight="1">
      <c r="A745" s="79" t="s">
        <v>1347</v>
      </c>
      <c r="B745" s="167" t="s">
        <v>1240</v>
      </c>
      <c r="C745" s="32" t="s">
        <v>1241</v>
      </c>
      <c r="D745" s="32"/>
      <c r="E745" s="262">
        <f t="shared" si="63"/>
        <v>602</v>
      </c>
      <c r="F745" s="1">
        <v>463</v>
      </c>
      <c r="G745" s="32"/>
      <c r="H745" s="4">
        <v>762</v>
      </c>
    </row>
    <row r="746" spans="1:8" ht="15" customHeight="1">
      <c r="A746" s="344" t="s">
        <v>1242</v>
      </c>
      <c r="B746" s="345"/>
      <c r="C746" s="345"/>
      <c r="D746" s="345"/>
      <c r="E746" s="345"/>
      <c r="F746" s="345"/>
      <c r="G746" s="345"/>
      <c r="H746" s="346"/>
    </row>
    <row r="747" spans="1:8" ht="18" customHeight="1">
      <c r="A747" s="79" t="s">
        <v>1348</v>
      </c>
      <c r="B747" s="167" t="s">
        <v>1243</v>
      </c>
      <c r="C747" s="32" t="s">
        <v>1244</v>
      </c>
      <c r="D747" s="32"/>
      <c r="E747" s="262">
        <f t="shared" si="63"/>
        <v>507</v>
      </c>
      <c r="F747" s="1">
        <v>390</v>
      </c>
      <c r="G747" s="32"/>
      <c r="H747" s="4">
        <v>714</v>
      </c>
    </row>
    <row r="748" spans="1:8" ht="18" customHeight="1">
      <c r="A748" s="79" t="s">
        <v>1349</v>
      </c>
      <c r="B748" s="167" t="s">
        <v>1245</v>
      </c>
      <c r="C748" s="32" t="s">
        <v>1246</v>
      </c>
      <c r="D748" s="32"/>
      <c r="E748" s="262">
        <f t="shared" si="63"/>
        <v>498</v>
      </c>
      <c r="F748" s="1">
        <v>383</v>
      </c>
      <c r="G748" s="32"/>
      <c r="H748" s="4">
        <v>714</v>
      </c>
    </row>
    <row r="749" spans="1:8" ht="18" customHeight="1">
      <c r="A749" s="79" t="s">
        <v>1350</v>
      </c>
      <c r="B749" s="167" t="s">
        <v>1247</v>
      </c>
      <c r="C749" s="32" t="s">
        <v>1248</v>
      </c>
      <c r="D749" s="32"/>
      <c r="E749" s="262">
        <f t="shared" si="63"/>
        <v>510</v>
      </c>
      <c r="F749" s="1">
        <v>392</v>
      </c>
      <c r="G749" s="32"/>
      <c r="H749" s="4">
        <v>726</v>
      </c>
    </row>
    <row r="750" spans="1:8" ht="15.45" customHeight="1">
      <c r="A750" s="79" t="s">
        <v>1351</v>
      </c>
      <c r="B750" s="167" t="s">
        <v>1249</v>
      </c>
      <c r="C750" s="32" t="s">
        <v>1250</v>
      </c>
      <c r="D750" s="32"/>
      <c r="E750" s="262">
        <f t="shared" si="63"/>
        <v>507</v>
      </c>
      <c r="F750" s="1">
        <v>390</v>
      </c>
      <c r="G750" s="32"/>
      <c r="H750" s="4">
        <v>726</v>
      </c>
    </row>
    <row r="751" spans="1:8" ht="15" customHeight="1">
      <c r="A751" s="79" t="s">
        <v>1352</v>
      </c>
      <c r="B751" s="167" t="s">
        <v>1251</v>
      </c>
      <c r="C751" s="32" t="s">
        <v>1252</v>
      </c>
      <c r="D751" s="32"/>
      <c r="E751" s="262">
        <f t="shared" si="63"/>
        <v>575</v>
      </c>
      <c r="F751" s="1">
        <v>442</v>
      </c>
      <c r="G751" s="32"/>
      <c r="H751" s="4">
        <v>750</v>
      </c>
    </row>
    <row r="752" spans="1:8" ht="14.55" customHeight="1">
      <c r="A752" s="79" t="s">
        <v>1353</v>
      </c>
      <c r="B752" s="167" t="s">
        <v>1253</v>
      </c>
      <c r="C752" s="32" t="s">
        <v>1254</v>
      </c>
      <c r="D752" s="32"/>
      <c r="E752" s="262">
        <f t="shared" si="63"/>
        <v>732</v>
      </c>
      <c r="F752" s="1">
        <v>563</v>
      </c>
      <c r="G752" s="32"/>
      <c r="H752" s="4">
        <v>859</v>
      </c>
    </row>
    <row r="753" spans="1:8" ht="18" customHeight="1">
      <c r="A753" s="79" t="s">
        <v>1354</v>
      </c>
      <c r="B753" s="167" t="s">
        <v>1255</v>
      </c>
      <c r="C753" s="32" t="s">
        <v>1256</v>
      </c>
      <c r="D753" s="32"/>
      <c r="E753" s="262">
        <f t="shared" si="63"/>
        <v>624</v>
      </c>
      <c r="F753" s="1">
        <v>480</v>
      </c>
      <c r="G753" s="32"/>
      <c r="H753" s="4">
        <v>932</v>
      </c>
    </row>
    <row r="754" spans="1:8" ht="16.05" customHeight="1">
      <c r="A754" s="79" t="s">
        <v>1355</v>
      </c>
      <c r="B754" s="167" t="s">
        <v>1257</v>
      </c>
      <c r="C754" s="32" t="s">
        <v>1258</v>
      </c>
      <c r="D754" s="32"/>
      <c r="E754" s="262">
        <f t="shared" si="63"/>
        <v>520</v>
      </c>
      <c r="F754" s="1">
        <v>400</v>
      </c>
      <c r="G754" s="32"/>
      <c r="H754" s="4">
        <v>762</v>
      </c>
    </row>
    <row r="755" spans="1:8" ht="14.55" customHeight="1">
      <c r="A755" s="344" t="s">
        <v>1259</v>
      </c>
      <c r="B755" s="345"/>
      <c r="C755" s="345"/>
      <c r="D755" s="345"/>
      <c r="E755" s="345"/>
      <c r="F755" s="345"/>
      <c r="G755" s="345"/>
      <c r="H755" s="346"/>
    </row>
    <row r="756" spans="1:8" ht="16.5" customHeight="1">
      <c r="A756" s="79" t="s">
        <v>1356</v>
      </c>
      <c r="B756" s="167" t="s">
        <v>1260</v>
      </c>
      <c r="C756" s="32" t="s">
        <v>1261</v>
      </c>
      <c r="D756" s="32"/>
      <c r="E756" s="262">
        <f t="shared" si="63"/>
        <v>767</v>
      </c>
      <c r="F756" s="1">
        <v>590</v>
      </c>
      <c r="G756" s="32"/>
      <c r="H756" s="4">
        <v>835</v>
      </c>
    </row>
    <row r="757" spans="1:8" ht="15" customHeight="1">
      <c r="A757" s="79" t="s">
        <v>1357</v>
      </c>
      <c r="B757" s="167" t="s">
        <v>1262</v>
      </c>
      <c r="C757" s="32" t="s">
        <v>1263</v>
      </c>
      <c r="D757" s="32"/>
      <c r="E757" s="262">
        <f t="shared" si="63"/>
        <v>611</v>
      </c>
      <c r="F757" s="1">
        <v>470</v>
      </c>
      <c r="G757" s="32"/>
      <c r="H757" s="4">
        <v>738</v>
      </c>
    </row>
    <row r="758" spans="1:8" ht="16.05" customHeight="1">
      <c r="A758" s="79" t="s">
        <v>1358</v>
      </c>
      <c r="B758" s="167" t="s">
        <v>1264</v>
      </c>
      <c r="C758" s="32" t="s">
        <v>1265</v>
      </c>
      <c r="D758" s="32"/>
      <c r="E758" s="262">
        <f t="shared" si="63"/>
        <v>533</v>
      </c>
      <c r="F758" s="1">
        <v>410</v>
      </c>
      <c r="G758" s="32"/>
      <c r="H758" s="4">
        <v>738</v>
      </c>
    </row>
    <row r="759" spans="1:8" ht="13.05" customHeight="1">
      <c r="A759" s="79" t="s">
        <v>1359</v>
      </c>
      <c r="B759" s="167" t="s">
        <v>1266</v>
      </c>
      <c r="C759" s="32" t="s">
        <v>1267</v>
      </c>
      <c r="D759" s="32"/>
      <c r="E759" s="262">
        <f t="shared" si="63"/>
        <v>611</v>
      </c>
      <c r="F759" s="1">
        <v>470</v>
      </c>
      <c r="G759" s="32"/>
      <c r="H759" s="4">
        <v>1210</v>
      </c>
    </row>
    <row r="760" spans="1:8" ht="16.05" customHeight="1">
      <c r="A760" s="344" t="s">
        <v>1268</v>
      </c>
      <c r="B760" s="345"/>
      <c r="C760" s="345"/>
      <c r="D760" s="345"/>
      <c r="E760" s="345"/>
      <c r="F760" s="345"/>
      <c r="G760" s="345"/>
      <c r="H760" s="346"/>
    </row>
    <row r="761" spans="1:8" ht="18" customHeight="1">
      <c r="A761" s="79" t="s">
        <v>1360</v>
      </c>
      <c r="B761" s="167" t="s">
        <v>1269</v>
      </c>
      <c r="C761" s="32" t="s">
        <v>1270</v>
      </c>
      <c r="D761" s="32"/>
      <c r="E761" s="262">
        <f t="shared" si="63"/>
        <v>566</v>
      </c>
      <c r="F761" s="1">
        <v>435</v>
      </c>
      <c r="G761" s="32"/>
      <c r="H761" s="4">
        <v>823</v>
      </c>
    </row>
    <row r="762" spans="1:8" ht="15.45" customHeight="1">
      <c r="A762" s="344" t="s">
        <v>1271</v>
      </c>
      <c r="B762" s="345"/>
      <c r="C762" s="345"/>
      <c r="D762" s="345"/>
      <c r="E762" s="345"/>
      <c r="F762" s="345"/>
      <c r="G762" s="345"/>
      <c r="H762" s="346"/>
    </row>
    <row r="763" spans="1:8" ht="18" customHeight="1">
      <c r="A763" s="79" t="s">
        <v>1361</v>
      </c>
      <c r="B763" s="167" t="s">
        <v>1272</v>
      </c>
      <c r="C763" s="32" t="s">
        <v>1273</v>
      </c>
      <c r="D763" s="32"/>
      <c r="E763" s="262">
        <f t="shared" si="63"/>
        <v>524</v>
      </c>
      <c r="F763" s="1">
        <v>403</v>
      </c>
      <c r="G763" s="32"/>
      <c r="H763" s="4">
        <v>730</v>
      </c>
    </row>
    <row r="764" spans="1:8" ht="18" customHeight="1">
      <c r="A764" s="344" t="s">
        <v>1274</v>
      </c>
      <c r="B764" s="345"/>
      <c r="C764" s="345"/>
      <c r="D764" s="345"/>
      <c r="E764" s="345"/>
      <c r="F764" s="345"/>
      <c r="G764" s="345"/>
      <c r="H764" s="346"/>
    </row>
    <row r="765" spans="1:8" ht="15" customHeight="1">
      <c r="A765" s="79" t="s">
        <v>1362</v>
      </c>
      <c r="B765" s="167" t="s">
        <v>1275</v>
      </c>
      <c r="C765" s="32" t="s">
        <v>1276</v>
      </c>
      <c r="D765" s="32"/>
      <c r="E765" s="262">
        <f t="shared" si="63"/>
        <v>546</v>
      </c>
      <c r="F765" s="1">
        <v>420</v>
      </c>
      <c r="G765" s="32"/>
      <c r="H765" s="4">
        <v>920</v>
      </c>
    </row>
    <row r="766" spans="1:8" ht="14.55" customHeight="1">
      <c r="A766" s="79" t="s">
        <v>1363</v>
      </c>
      <c r="B766" s="167"/>
      <c r="C766" s="32" t="s">
        <v>1277</v>
      </c>
      <c r="D766" s="32"/>
      <c r="E766" s="262">
        <f t="shared" si="63"/>
        <v>659</v>
      </c>
      <c r="F766" s="1">
        <v>507</v>
      </c>
      <c r="G766" s="32"/>
      <c r="H766" s="4">
        <v>980</v>
      </c>
    </row>
    <row r="767" spans="1:8" ht="13.95" customHeight="1">
      <c r="A767" s="344" t="s">
        <v>1278</v>
      </c>
      <c r="B767" s="345"/>
      <c r="C767" s="345"/>
      <c r="D767" s="345"/>
      <c r="E767" s="345"/>
      <c r="F767" s="345"/>
      <c r="G767" s="345"/>
      <c r="H767" s="346"/>
    </row>
    <row r="768" spans="1:8" ht="15" customHeight="1">
      <c r="A768" s="79" t="s">
        <v>1364</v>
      </c>
      <c r="B768" s="167"/>
      <c r="C768" s="32" t="s">
        <v>1279</v>
      </c>
      <c r="D768" s="32"/>
      <c r="E768" s="262">
        <f t="shared" si="63"/>
        <v>549</v>
      </c>
      <c r="F768" s="1">
        <v>422</v>
      </c>
      <c r="G768" s="32"/>
      <c r="H768" s="4">
        <v>714</v>
      </c>
    </row>
    <row r="769" spans="1:8" ht="13.95" customHeight="1">
      <c r="A769" s="344" t="s">
        <v>1280</v>
      </c>
      <c r="B769" s="345"/>
      <c r="C769" s="345"/>
      <c r="D769" s="345"/>
      <c r="E769" s="345"/>
      <c r="F769" s="345"/>
      <c r="G769" s="345"/>
      <c r="H769" s="346"/>
    </row>
    <row r="770" spans="1:8" ht="13.95" customHeight="1">
      <c r="A770" s="79" t="s">
        <v>1365</v>
      </c>
      <c r="B770" s="167"/>
      <c r="C770" s="32" t="s">
        <v>1281</v>
      </c>
      <c r="D770" s="32"/>
      <c r="E770" s="262">
        <f t="shared" si="63"/>
        <v>550</v>
      </c>
      <c r="F770" s="1">
        <v>423</v>
      </c>
      <c r="G770" s="32"/>
      <c r="H770" s="4">
        <v>726</v>
      </c>
    </row>
    <row r="771" spans="1:8" ht="13.5" customHeight="1">
      <c r="A771" s="79" t="s">
        <v>1366</v>
      </c>
      <c r="B771" s="167"/>
      <c r="C771" s="32" t="s">
        <v>1282</v>
      </c>
      <c r="D771" s="32"/>
      <c r="E771" s="262">
        <f t="shared" si="63"/>
        <v>481</v>
      </c>
      <c r="F771" s="1">
        <v>370</v>
      </c>
      <c r="G771" s="32"/>
      <c r="H771" s="4">
        <v>726</v>
      </c>
    </row>
    <row r="772" spans="1:8" ht="13.95" customHeight="1">
      <c r="A772" s="344" t="s">
        <v>1283</v>
      </c>
      <c r="B772" s="345"/>
      <c r="C772" s="345"/>
      <c r="D772" s="345"/>
      <c r="E772" s="345"/>
      <c r="F772" s="345"/>
      <c r="G772" s="345"/>
      <c r="H772" s="346"/>
    </row>
    <row r="773" spans="1:8" ht="13.95" customHeight="1">
      <c r="A773" s="79" t="s">
        <v>1367</v>
      </c>
      <c r="B773" s="167"/>
      <c r="C773" s="32" t="s">
        <v>1284</v>
      </c>
      <c r="D773" s="32"/>
      <c r="E773" s="262">
        <f t="shared" si="63"/>
        <v>550</v>
      </c>
      <c r="F773" s="1">
        <v>423</v>
      </c>
      <c r="G773" s="32"/>
      <c r="H773" s="4">
        <v>690</v>
      </c>
    </row>
    <row r="774" spans="1:8" ht="14.55" customHeight="1">
      <c r="A774" s="79" t="s">
        <v>1368</v>
      </c>
      <c r="B774" s="167"/>
      <c r="C774" s="32" t="s">
        <v>1285</v>
      </c>
      <c r="D774" s="32"/>
      <c r="E774" s="262">
        <f t="shared" si="63"/>
        <v>546</v>
      </c>
      <c r="F774" s="1">
        <v>420</v>
      </c>
      <c r="G774" s="32"/>
      <c r="H774" s="4">
        <v>690</v>
      </c>
    </row>
    <row r="775" spans="1:8" ht="18" customHeight="1">
      <c r="A775" s="344" t="s">
        <v>1286</v>
      </c>
      <c r="B775" s="345"/>
      <c r="C775" s="345"/>
      <c r="D775" s="345"/>
      <c r="E775" s="345"/>
      <c r="F775" s="345"/>
      <c r="G775" s="345"/>
      <c r="H775" s="346"/>
    </row>
    <row r="776" spans="1:8" ht="13.95" customHeight="1">
      <c r="A776" s="79" t="s">
        <v>1369</v>
      </c>
      <c r="B776" s="167"/>
      <c r="C776" s="32" t="s">
        <v>1287</v>
      </c>
      <c r="D776" s="32"/>
      <c r="E776" s="262">
        <f t="shared" si="63"/>
        <v>537</v>
      </c>
      <c r="F776" s="1">
        <v>413</v>
      </c>
      <c r="G776" s="32"/>
      <c r="H776" s="4">
        <v>726</v>
      </c>
    </row>
    <row r="777" spans="1:8" ht="16.05" customHeight="1">
      <c r="A777" s="79" t="s">
        <v>1370</v>
      </c>
      <c r="B777" s="167"/>
      <c r="C777" s="32" t="s">
        <v>1288</v>
      </c>
      <c r="D777" s="32"/>
      <c r="E777" s="262">
        <f t="shared" ref="E777" si="64">ROUND(F777*$I$6,0)</f>
        <v>481</v>
      </c>
      <c r="F777" s="1">
        <v>370</v>
      </c>
      <c r="G777" s="32"/>
      <c r="H777" s="4">
        <v>726</v>
      </c>
    </row>
    <row r="778" spans="1:8" ht="18" customHeight="1">
      <c r="A778" s="344" t="s">
        <v>1289</v>
      </c>
      <c r="B778" s="345"/>
      <c r="C778" s="345"/>
      <c r="D778" s="345"/>
      <c r="E778" s="345"/>
      <c r="F778" s="345"/>
      <c r="G778" s="345"/>
      <c r="H778" s="346"/>
    </row>
    <row r="779" spans="1:8" ht="15" customHeight="1">
      <c r="A779" s="79" t="s">
        <v>1371</v>
      </c>
      <c r="B779" s="167"/>
      <c r="C779" s="32" t="s">
        <v>1290</v>
      </c>
      <c r="D779" s="32"/>
      <c r="E779" s="262">
        <f t="shared" ref="E779:E780" si="65">ROUND(F779*$I$6,0)</f>
        <v>546</v>
      </c>
      <c r="F779" s="1">
        <v>420</v>
      </c>
      <c r="G779" s="32"/>
      <c r="H779" s="4">
        <v>726</v>
      </c>
    </row>
    <row r="780" spans="1:8" ht="15" customHeight="1">
      <c r="A780" s="79" t="s">
        <v>1372</v>
      </c>
      <c r="B780" s="167"/>
      <c r="C780" s="32" t="s">
        <v>1291</v>
      </c>
      <c r="D780" s="32"/>
      <c r="E780" s="262">
        <f t="shared" si="65"/>
        <v>485</v>
      </c>
      <c r="F780" s="1">
        <v>373</v>
      </c>
      <c r="G780" s="32"/>
      <c r="H780" s="4">
        <v>726</v>
      </c>
    </row>
    <row r="781" spans="1:8" ht="18" customHeight="1">
      <c r="A781" s="344" t="s">
        <v>1292</v>
      </c>
      <c r="B781" s="345"/>
      <c r="C781" s="345"/>
      <c r="D781" s="345"/>
      <c r="E781" s="345"/>
      <c r="F781" s="345"/>
      <c r="G781" s="345"/>
      <c r="H781" s="346"/>
    </row>
    <row r="782" spans="1:8" ht="15.45" customHeight="1">
      <c r="A782" s="79" t="s">
        <v>1373</v>
      </c>
      <c r="B782" s="167"/>
      <c r="C782" s="32" t="s">
        <v>1293</v>
      </c>
      <c r="D782" s="32"/>
      <c r="E782" s="262">
        <f t="shared" ref="E782:E786" si="66">ROUND(F782*$I$6,0)</f>
        <v>569</v>
      </c>
      <c r="F782" s="1">
        <v>438</v>
      </c>
      <c r="G782" s="32"/>
      <c r="H782" s="4">
        <v>666</v>
      </c>
    </row>
    <row r="783" spans="1:8" ht="16.05" customHeight="1">
      <c r="A783" s="79" t="s">
        <v>1374</v>
      </c>
      <c r="B783" s="167"/>
      <c r="C783" s="32" t="s">
        <v>1294</v>
      </c>
      <c r="D783" s="32"/>
      <c r="E783" s="262">
        <f t="shared" si="66"/>
        <v>562</v>
      </c>
      <c r="F783" s="1">
        <v>432</v>
      </c>
      <c r="G783" s="32"/>
      <c r="H783" s="4">
        <v>666</v>
      </c>
    </row>
    <row r="784" spans="1:8" ht="14.55" customHeight="1">
      <c r="A784" s="79" t="s">
        <v>1375</v>
      </c>
      <c r="B784" s="167"/>
      <c r="C784" s="32" t="s">
        <v>1295</v>
      </c>
      <c r="D784" s="32"/>
      <c r="E784" s="262">
        <f t="shared" si="66"/>
        <v>556</v>
      </c>
      <c r="F784" s="1">
        <v>428</v>
      </c>
      <c r="G784" s="32"/>
      <c r="H784" s="4">
        <v>774</v>
      </c>
    </row>
    <row r="785" spans="1:8" ht="15" customHeight="1">
      <c r="A785" s="79" t="s">
        <v>1376</v>
      </c>
      <c r="B785" s="167"/>
      <c r="C785" s="32" t="s">
        <v>1296</v>
      </c>
      <c r="D785" s="32"/>
      <c r="E785" s="262">
        <f t="shared" si="66"/>
        <v>556</v>
      </c>
      <c r="F785" s="1">
        <v>428</v>
      </c>
      <c r="G785" s="32"/>
      <c r="H785" s="4">
        <v>774</v>
      </c>
    </row>
    <row r="786" spans="1:8" ht="15" customHeight="1">
      <c r="A786" s="79" t="s">
        <v>1377</v>
      </c>
      <c r="B786" s="167"/>
      <c r="C786" s="32" t="s">
        <v>1297</v>
      </c>
      <c r="D786" s="32"/>
      <c r="E786" s="262">
        <f t="shared" si="66"/>
        <v>556</v>
      </c>
      <c r="F786" s="1">
        <v>428</v>
      </c>
      <c r="G786" s="32"/>
      <c r="H786" s="4">
        <v>811</v>
      </c>
    </row>
    <row r="787" spans="1:8" ht="18" customHeight="1">
      <c r="A787" s="344" t="s">
        <v>1298</v>
      </c>
      <c r="B787" s="345"/>
      <c r="C787" s="345"/>
      <c r="D787" s="345"/>
      <c r="E787" s="345"/>
      <c r="F787" s="345"/>
      <c r="G787" s="345"/>
      <c r="H787" s="346"/>
    </row>
    <row r="788" spans="1:8" ht="15" customHeight="1">
      <c r="A788" s="79" t="s">
        <v>1378</v>
      </c>
      <c r="B788" s="167"/>
      <c r="C788" s="32" t="s">
        <v>1299</v>
      </c>
      <c r="D788" s="32"/>
      <c r="E788" s="262">
        <f t="shared" ref="E788:E789" si="67">ROUND(F788*$I$6,0)</f>
        <v>634</v>
      </c>
      <c r="F788" s="1">
        <v>488</v>
      </c>
      <c r="G788" s="32"/>
      <c r="H788" s="4">
        <v>678</v>
      </c>
    </row>
    <row r="789" spans="1:8" ht="15" customHeight="1">
      <c r="A789" s="79" t="s">
        <v>1379</v>
      </c>
      <c r="B789" s="167"/>
      <c r="C789" s="32" t="s">
        <v>1300</v>
      </c>
      <c r="D789" s="32"/>
      <c r="E789" s="262">
        <f t="shared" si="67"/>
        <v>634</v>
      </c>
      <c r="F789" s="1">
        <v>488</v>
      </c>
      <c r="G789" s="32"/>
      <c r="H789" s="4">
        <v>678</v>
      </c>
    </row>
    <row r="790" spans="1:8" ht="18" customHeight="1">
      <c r="A790" s="344" t="s">
        <v>1301</v>
      </c>
      <c r="B790" s="345"/>
      <c r="C790" s="345"/>
      <c r="D790" s="345"/>
      <c r="E790" s="345"/>
      <c r="F790" s="345"/>
      <c r="G790" s="345"/>
      <c r="H790" s="346"/>
    </row>
    <row r="791" spans="1:8" ht="15.45" customHeight="1">
      <c r="A791" s="79" t="s">
        <v>1380</v>
      </c>
      <c r="B791" s="167"/>
      <c r="C791" s="32" t="s">
        <v>1302</v>
      </c>
      <c r="D791" s="32"/>
      <c r="E791" s="262">
        <f t="shared" ref="E791:E796" si="68">ROUND(F791*$I$6,0)</f>
        <v>527</v>
      </c>
      <c r="F791" s="1">
        <v>405</v>
      </c>
      <c r="G791" s="32"/>
      <c r="H791" s="4">
        <v>714</v>
      </c>
    </row>
    <row r="792" spans="1:8" ht="15" customHeight="1">
      <c r="A792" s="79" t="s">
        <v>1381</v>
      </c>
      <c r="B792" s="167"/>
      <c r="C792" s="32" t="s">
        <v>1303</v>
      </c>
      <c r="D792" s="32"/>
      <c r="E792" s="262">
        <f t="shared" si="68"/>
        <v>527</v>
      </c>
      <c r="F792" s="1">
        <v>405</v>
      </c>
      <c r="G792" s="32"/>
      <c r="H792" s="4">
        <v>714</v>
      </c>
    </row>
    <row r="793" spans="1:8" ht="14.55" customHeight="1">
      <c r="A793" s="79" t="s">
        <v>1382</v>
      </c>
      <c r="B793" s="167"/>
      <c r="C793" s="32" t="s">
        <v>1304</v>
      </c>
      <c r="D793" s="32"/>
      <c r="E793" s="262">
        <f t="shared" si="68"/>
        <v>527</v>
      </c>
      <c r="F793" s="1">
        <v>405</v>
      </c>
      <c r="G793" s="32"/>
      <c r="H793" s="4">
        <v>738</v>
      </c>
    </row>
    <row r="794" spans="1:8" ht="15" customHeight="1">
      <c r="A794" s="79" t="s">
        <v>1383</v>
      </c>
      <c r="B794" s="167"/>
      <c r="C794" s="32" t="s">
        <v>1305</v>
      </c>
      <c r="D794" s="32"/>
      <c r="E794" s="262">
        <f t="shared" si="68"/>
        <v>582</v>
      </c>
      <c r="F794" s="1">
        <v>448</v>
      </c>
      <c r="G794" s="32"/>
      <c r="H794" s="4">
        <v>738</v>
      </c>
    </row>
    <row r="795" spans="1:8" ht="13.95" customHeight="1">
      <c r="A795" s="79" t="s">
        <v>1384</v>
      </c>
      <c r="B795" s="167"/>
      <c r="C795" s="32" t="s">
        <v>1306</v>
      </c>
      <c r="D795" s="32"/>
      <c r="E795" s="262">
        <f t="shared" si="68"/>
        <v>588</v>
      </c>
      <c r="F795" s="1">
        <v>452</v>
      </c>
      <c r="G795" s="32"/>
      <c r="H795" s="4">
        <v>738</v>
      </c>
    </row>
    <row r="796" spans="1:8" ht="15.45" customHeight="1">
      <c r="A796" s="79" t="s">
        <v>1385</v>
      </c>
      <c r="B796" s="167"/>
      <c r="C796" s="32" t="s">
        <v>1307</v>
      </c>
      <c r="D796" s="32"/>
      <c r="E796" s="262">
        <f t="shared" si="68"/>
        <v>582</v>
      </c>
      <c r="F796" s="1">
        <v>448</v>
      </c>
      <c r="G796" s="32"/>
      <c r="H796" s="4">
        <v>738</v>
      </c>
    </row>
    <row r="797" spans="1:8" ht="18" customHeight="1">
      <c r="A797" s="344" t="s">
        <v>1308</v>
      </c>
      <c r="B797" s="345"/>
      <c r="C797" s="345"/>
      <c r="D797" s="345"/>
      <c r="E797" s="345"/>
      <c r="F797" s="345"/>
      <c r="G797" s="345"/>
      <c r="H797" s="346"/>
    </row>
    <row r="798" spans="1:8" ht="15.45" customHeight="1">
      <c r="A798" s="81" t="s">
        <v>1386</v>
      </c>
      <c r="B798" s="167"/>
      <c r="C798" s="32" t="s">
        <v>1309</v>
      </c>
      <c r="D798" s="32"/>
      <c r="E798" s="262">
        <f t="shared" ref="E798:E799" si="69">ROUND(F798*$I$6,0)</f>
        <v>520</v>
      </c>
      <c r="F798" s="1">
        <v>400</v>
      </c>
      <c r="G798" s="32"/>
      <c r="H798" s="4">
        <v>823</v>
      </c>
    </row>
    <row r="799" spans="1:8" ht="15" customHeight="1">
      <c r="A799" s="79" t="s">
        <v>1387</v>
      </c>
      <c r="B799" s="167"/>
      <c r="C799" s="32" t="s">
        <v>1310</v>
      </c>
      <c r="D799" s="32"/>
      <c r="E799" s="262">
        <f t="shared" si="69"/>
        <v>585</v>
      </c>
      <c r="F799" s="1">
        <v>450</v>
      </c>
      <c r="G799" s="32"/>
      <c r="H799" s="4">
        <v>690</v>
      </c>
    </row>
    <row r="800" spans="1:8" ht="18" customHeight="1">
      <c r="A800" s="344" t="s">
        <v>1465</v>
      </c>
      <c r="B800" s="345"/>
      <c r="C800" s="345"/>
      <c r="D800" s="345"/>
      <c r="E800" s="345"/>
      <c r="F800" s="345"/>
      <c r="G800" s="345"/>
      <c r="H800" s="346"/>
    </row>
    <row r="801" spans="1:8" ht="14.55" customHeight="1">
      <c r="A801" s="79" t="s">
        <v>1388</v>
      </c>
      <c r="B801" s="167"/>
      <c r="C801" s="32" t="s">
        <v>1311</v>
      </c>
      <c r="D801" s="32"/>
      <c r="E801" s="262">
        <f t="shared" ref="E801:E805" si="70">ROUND(F801*$I$6,0)</f>
        <v>657</v>
      </c>
      <c r="F801" s="1">
        <v>505</v>
      </c>
      <c r="G801" s="32"/>
      <c r="H801" s="4">
        <v>2607</v>
      </c>
    </row>
    <row r="802" spans="1:8" ht="15" customHeight="1">
      <c r="A802" s="79" t="s">
        <v>1389</v>
      </c>
      <c r="B802" s="167"/>
      <c r="C802" s="32" t="s">
        <v>1312</v>
      </c>
      <c r="D802" s="32"/>
      <c r="E802" s="262">
        <f t="shared" si="70"/>
        <v>657</v>
      </c>
      <c r="F802" s="1">
        <v>505</v>
      </c>
      <c r="G802" s="32"/>
      <c r="H802" s="4">
        <v>2607</v>
      </c>
    </row>
    <row r="803" spans="1:8" ht="14.55" customHeight="1">
      <c r="A803" s="79" t="s">
        <v>1390</v>
      </c>
      <c r="B803" s="167"/>
      <c r="C803" s="32" t="s">
        <v>1313</v>
      </c>
      <c r="D803" s="32"/>
      <c r="E803" s="262">
        <f t="shared" si="70"/>
        <v>644</v>
      </c>
      <c r="F803" s="1">
        <v>495</v>
      </c>
      <c r="G803" s="32"/>
      <c r="H803" s="4">
        <v>381</v>
      </c>
    </row>
    <row r="804" spans="1:8" ht="14.55" customHeight="1">
      <c r="A804" s="79" t="s">
        <v>1391</v>
      </c>
      <c r="B804" s="167"/>
      <c r="C804" s="32" t="s">
        <v>1463</v>
      </c>
      <c r="D804" s="32"/>
      <c r="E804" s="262">
        <f t="shared" si="70"/>
        <v>569</v>
      </c>
      <c r="F804" s="1">
        <v>438</v>
      </c>
      <c r="G804" s="32"/>
      <c r="H804" s="4">
        <v>680</v>
      </c>
    </row>
    <row r="805" spans="1:8" ht="15" customHeight="1">
      <c r="A805" s="79" t="s">
        <v>1392</v>
      </c>
      <c r="B805" s="167"/>
      <c r="C805" s="32" t="s">
        <v>1464</v>
      </c>
      <c r="D805" s="32"/>
      <c r="E805" s="262">
        <f t="shared" si="70"/>
        <v>569</v>
      </c>
      <c r="F805" s="1">
        <v>438</v>
      </c>
      <c r="G805" s="32"/>
      <c r="H805" s="4">
        <v>680</v>
      </c>
    </row>
    <row r="806" spans="1:8" ht="13.95" customHeight="1">
      <c r="A806" s="344" t="s">
        <v>1466</v>
      </c>
      <c r="B806" s="345"/>
      <c r="C806" s="345"/>
      <c r="D806" s="345"/>
      <c r="E806" s="345"/>
      <c r="F806" s="345"/>
      <c r="G806" s="345"/>
      <c r="H806" s="346"/>
    </row>
    <row r="807" spans="1:8" ht="13.95" customHeight="1">
      <c r="A807" s="79" t="s">
        <v>1467</v>
      </c>
      <c r="B807" s="167"/>
      <c r="C807" s="32" t="s">
        <v>1468</v>
      </c>
      <c r="D807" s="32"/>
      <c r="E807" s="262">
        <f t="shared" ref="E807:E808" si="71">ROUND(F807*$I$6,0)</f>
        <v>842</v>
      </c>
      <c r="F807" s="1">
        <v>648</v>
      </c>
      <c r="G807" s="32"/>
      <c r="H807" s="4">
        <v>680</v>
      </c>
    </row>
    <row r="808" spans="1:8" ht="13.95" customHeight="1">
      <c r="A808" s="79" t="s">
        <v>1467</v>
      </c>
      <c r="B808" s="167"/>
      <c r="C808" s="32" t="s">
        <v>1469</v>
      </c>
      <c r="D808" s="32"/>
      <c r="E808" s="262">
        <f t="shared" si="71"/>
        <v>1011</v>
      </c>
      <c r="F808" s="1">
        <v>778</v>
      </c>
      <c r="G808" s="32"/>
      <c r="H808" s="4">
        <v>680</v>
      </c>
    </row>
    <row r="809" spans="1:8" ht="14.55" customHeight="1">
      <c r="A809" s="344" t="s">
        <v>1394</v>
      </c>
      <c r="B809" s="345"/>
      <c r="C809" s="345"/>
      <c r="D809" s="345"/>
      <c r="E809" s="345"/>
      <c r="F809" s="345"/>
      <c r="G809" s="345"/>
      <c r="H809" s="346"/>
    </row>
    <row r="810" spans="1:8" ht="27.45" customHeight="1">
      <c r="A810" s="79" t="s">
        <v>1426</v>
      </c>
      <c r="B810" s="167"/>
      <c r="C810" s="32" t="s">
        <v>1395</v>
      </c>
      <c r="D810" s="32"/>
      <c r="E810" s="262">
        <f t="shared" ref="E810" si="72">ROUND(F810*$I$6,0)</f>
        <v>540</v>
      </c>
      <c r="F810" s="1">
        <v>415</v>
      </c>
      <c r="G810" s="32"/>
      <c r="H810" s="4">
        <v>410</v>
      </c>
    </row>
    <row r="811" spans="1:8" ht="18" customHeight="1">
      <c r="A811" s="344" t="s">
        <v>1396</v>
      </c>
      <c r="B811" s="345"/>
      <c r="C811" s="345"/>
      <c r="D811" s="345"/>
      <c r="E811" s="345"/>
      <c r="F811" s="345"/>
      <c r="G811" s="345"/>
      <c r="H811" s="346"/>
    </row>
    <row r="812" spans="1:8" ht="15" customHeight="1">
      <c r="A812" s="79" t="s">
        <v>1427</v>
      </c>
      <c r="B812" s="167"/>
      <c r="C812" s="32" t="s">
        <v>1397</v>
      </c>
      <c r="D812" s="32"/>
      <c r="E812" s="262">
        <f t="shared" ref="E812:E813" si="73">ROUND(F812*$I$6,0)</f>
        <v>1127</v>
      </c>
      <c r="F812" s="1">
        <v>867</v>
      </c>
      <c r="G812" s="32"/>
      <c r="H812" s="4">
        <v>890</v>
      </c>
    </row>
    <row r="813" spans="1:8" ht="15" customHeight="1">
      <c r="A813" s="79" t="s">
        <v>1428</v>
      </c>
      <c r="B813" s="167"/>
      <c r="C813" s="32" t="s">
        <v>1398</v>
      </c>
      <c r="D813" s="32"/>
      <c r="E813" s="262">
        <f t="shared" si="73"/>
        <v>797</v>
      </c>
      <c r="F813" s="1">
        <v>613</v>
      </c>
      <c r="G813" s="32"/>
      <c r="H813" s="4">
        <v>740</v>
      </c>
    </row>
    <row r="814" spans="1:8" ht="18" customHeight="1">
      <c r="A814" s="344" t="s">
        <v>1396</v>
      </c>
      <c r="B814" s="345"/>
      <c r="C814" s="345"/>
      <c r="D814" s="345"/>
      <c r="E814" s="345"/>
      <c r="F814" s="345"/>
      <c r="G814" s="345"/>
      <c r="H814" s="346"/>
    </row>
    <row r="815" spans="1:8" ht="13.95" customHeight="1">
      <c r="A815" s="79" t="s">
        <v>1429</v>
      </c>
      <c r="B815" s="167"/>
      <c r="C815" s="32" t="s">
        <v>1399</v>
      </c>
      <c r="D815" s="32"/>
      <c r="E815" s="262">
        <f t="shared" ref="E815" si="74">ROUND(F815*$I$6,0)</f>
        <v>2603</v>
      </c>
      <c r="F815" s="1">
        <v>2002</v>
      </c>
      <c r="G815" s="32"/>
      <c r="H815" s="4">
        <v>2660</v>
      </c>
    </row>
  </sheetData>
  <mergeCells count="37">
    <mergeCell ref="B710:H710"/>
    <mergeCell ref="A736:H736"/>
    <mergeCell ref="A744:H744"/>
    <mergeCell ref="A746:H746"/>
    <mergeCell ref="A755:H755"/>
    <mergeCell ref="B239:H239"/>
    <mergeCell ref="B262:H262"/>
    <mergeCell ref="B276:H276"/>
    <mergeCell ref="B289:H289"/>
    <mergeCell ref="B297:H297"/>
    <mergeCell ref="B137:H137"/>
    <mergeCell ref="B224:H224"/>
    <mergeCell ref="A231:G231"/>
    <mergeCell ref="C1:H1"/>
    <mergeCell ref="C2:H2"/>
    <mergeCell ref="B4:H4"/>
    <mergeCell ref="B7:H7"/>
    <mergeCell ref="B126:H126"/>
    <mergeCell ref="B49:H49"/>
    <mergeCell ref="B76:H76"/>
    <mergeCell ref="A760:H760"/>
    <mergeCell ref="A762:H762"/>
    <mergeCell ref="A764:H764"/>
    <mergeCell ref="A767:H767"/>
    <mergeCell ref="A769:H769"/>
    <mergeCell ref="A772:H772"/>
    <mergeCell ref="A775:H775"/>
    <mergeCell ref="A778:H778"/>
    <mergeCell ref="A781:H781"/>
    <mergeCell ref="A787:H787"/>
    <mergeCell ref="A814:H814"/>
    <mergeCell ref="A790:H790"/>
    <mergeCell ref="A797:H797"/>
    <mergeCell ref="A800:H800"/>
    <mergeCell ref="A806:H806"/>
    <mergeCell ref="A811:H811"/>
    <mergeCell ref="A809:H809"/>
  </mergeCells>
  <pageMargins left="0" right="0" top="0" bottom="0" header="0.31496062992125984" footer="0.31496062992125984"/>
  <pageSetup paperSize="9" scale="9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topLeftCell="A31" workbookViewId="0">
      <selection activeCell="O5" sqref="O5"/>
    </sheetView>
  </sheetViews>
  <sheetFormatPr defaultColWidth="184.88671875" defaultRowHeight="14.4"/>
  <cols>
    <col min="1" max="1" width="4.5546875" style="78" customWidth="1"/>
    <col min="2" max="2" width="11.33203125" style="99" customWidth="1"/>
    <col min="3" max="3" width="57.77734375" style="2" customWidth="1"/>
    <col min="4" max="4" width="10.21875" style="2" customWidth="1"/>
    <col min="5" max="5" width="8.21875" style="2" customWidth="1"/>
    <col min="6" max="6" width="7.33203125" style="2" customWidth="1"/>
    <col min="7" max="7" width="11" style="2" customWidth="1"/>
    <col min="8" max="8" width="0.21875" style="2" hidden="1" customWidth="1"/>
    <col min="9" max="9" width="7.5546875" style="2" hidden="1" customWidth="1"/>
    <col min="10" max="10" width="10" style="3" hidden="1" customWidth="1"/>
    <col min="11" max="11" width="22.109375" style="1" hidden="1" customWidth="1"/>
    <col min="12" max="12" width="9.109375" style="1" hidden="1" customWidth="1"/>
    <col min="13" max="13" width="8.5546875" style="1" hidden="1" customWidth="1"/>
    <col min="14" max="14" width="9.21875" style="1" hidden="1" customWidth="1"/>
    <col min="15" max="16384" width="184.88671875" style="1"/>
  </cols>
  <sheetData>
    <row r="1" spans="1:14" s="132" customFormat="1" ht="58.5" customHeight="1">
      <c r="A1" s="131" t="s">
        <v>1154</v>
      </c>
      <c r="B1" s="377" t="s">
        <v>582</v>
      </c>
      <c r="C1" s="378"/>
      <c r="D1" s="199" t="s">
        <v>4</v>
      </c>
      <c r="E1" s="200" t="s">
        <v>1430</v>
      </c>
      <c r="F1" s="200" t="s">
        <v>1431</v>
      </c>
      <c r="G1" s="201" t="s">
        <v>1432</v>
      </c>
      <c r="H1" s="199" t="s">
        <v>4</v>
      </c>
      <c r="I1" s="199"/>
      <c r="J1" s="199"/>
      <c r="K1" s="199"/>
      <c r="L1" s="200" t="s">
        <v>1430</v>
      </c>
      <c r="M1" s="200" t="s">
        <v>1431</v>
      </c>
      <c r="N1" s="201" t="s">
        <v>1432</v>
      </c>
    </row>
    <row r="2" spans="1:14" s="132" customFormat="1" ht="58.5" customHeight="1">
      <c r="A2" s="131"/>
      <c r="B2" s="330"/>
      <c r="C2" s="329"/>
      <c r="D2" s="198"/>
      <c r="E2" s="198"/>
      <c r="F2" s="198"/>
      <c r="G2" s="198"/>
      <c r="H2" s="199"/>
      <c r="I2" s="199"/>
      <c r="J2" s="199"/>
      <c r="K2" s="199"/>
      <c r="L2" s="200">
        <v>1.05</v>
      </c>
      <c r="M2" s="200"/>
      <c r="N2" s="201"/>
    </row>
    <row r="3" spans="1:14" ht="28.8">
      <c r="A3" s="79" t="s">
        <v>1155</v>
      </c>
      <c r="B3" s="124" t="s">
        <v>583</v>
      </c>
      <c r="C3" s="48" t="s">
        <v>584</v>
      </c>
      <c r="D3" s="262">
        <f>ROUND(H3*$L$2,0)</f>
        <v>403</v>
      </c>
      <c r="E3" s="262">
        <f>ROUND(L3*$L$2,0)</f>
        <v>16</v>
      </c>
      <c r="F3" s="262"/>
      <c r="G3" s="331">
        <f>D3+E3+F3</f>
        <v>419</v>
      </c>
      <c r="H3" s="203">
        <v>384</v>
      </c>
      <c r="I3" s="203">
        <v>14</v>
      </c>
      <c r="J3" s="203">
        <v>363</v>
      </c>
      <c r="K3" s="204">
        <f>D3+I3+J3</f>
        <v>780</v>
      </c>
      <c r="L3" s="205">
        <v>15</v>
      </c>
      <c r="M3" s="205"/>
      <c r="N3" s="202">
        <f>H3+L3+M3</f>
        <v>399</v>
      </c>
    </row>
    <row r="4" spans="1:14" ht="28.8">
      <c r="A4" s="79" t="s">
        <v>1156</v>
      </c>
      <c r="B4" s="124" t="s">
        <v>585</v>
      </c>
      <c r="C4" s="48" t="s">
        <v>586</v>
      </c>
      <c r="D4" s="262">
        <f t="shared" ref="D4:D48" si="0">ROUND(H4*$L$2,0)</f>
        <v>554</v>
      </c>
      <c r="E4" s="262">
        <f t="shared" ref="E4:E48" si="1">ROUND(L4*$L$2,0)</f>
        <v>112</v>
      </c>
      <c r="F4" s="262"/>
      <c r="G4" s="331">
        <f t="shared" ref="G4:G48" si="2">D4+E4+F4</f>
        <v>666</v>
      </c>
      <c r="H4" s="203">
        <v>528</v>
      </c>
      <c r="I4" s="203">
        <v>97</v>
      </c>
      <c r="J4" s="203">
        <v>577</v>
      </c>
      <c r="K4" s="204">
        <f t="shared" ref="K4:K48" si="3">D4+I4+J4</f>
        <v>1228</v>
      </c>
      <c r="L4" s="205">
        <v>107</v>
      </c>
      <c r="M4" s="205"/>
      <c r="N4" s="202">
        <f t="shared" ref="N4:N48" si="4">H4+L4+M4</f>
        <v>635</v>
      </c>
    </row>
    <row r="5" spans="1:14" ht="28.8">
      <c r="A5" s="80" t="s">
        <v>1157</v>
      </c>
      <c r="B5" s="124" t="s">
        <v>585</v>
      </c>
      <c r="C5" s="48" t="s">
        <v>587</v>
      </c>
      <c r="D5" s="262">
        <f t="shared" si="0"/>
        <v>697</v>
      </c>
      <c r="E5" s="262">
        <f t="shared" si="1"/>
        <v>112</v>
      </c>
      <c r="F5" s="262"/>
      <c r="G5" s="331">
        <f t="shared" si="2"/>
        <v>809</v>
      </c>
      <c r="H5" s="203">
        <v>664</v>
      </c>
      <c r="I5" s="203">
        <v>97</v>
      </c>
      <c r="J5" s="203">
        <v>701</v>
      </c>
      <c r="K5" s="204">
        <f t="shared" si="3"/>
        <v>1495</v>
      </c>
      <c r="L5" s="205">
        <v>107</v>
      </c>
      <c r="M5" s="205"/>
      <c r="N5" s="202">
        <f t="shared" si="4"/>
        <v>771</v>
      </c>
    </row>
    <row r="6" spans="1:14" ht="28.8">
      <c r="A6" s="79" t="s">
        <v>1158</v>
      </c>
      <c r="B6" s="124" t="s">
        <v>585</v>
      </c>
      <c r="C6" s="48" t="s">
        <v>588</v>
      </c>
      <c r="D6" s="262">
        <f t="shared" si="0"/>
        <v>1087</v>
      </c>
      <c r="E6" s="262">
        <f t="shared" si="1"/>
        <v>112</v>
      </c>
      <c r="F6" s="262"/>
      <c r="G6" s="331">
        <f t="shared" si="2"/>
        <v>1199</v>
      </c>
      <c r="H6" s="203">
        <v>1035</v>
      </c>
      <c r="I6" s="203">
        <v>97</v>
      </c>
      <c r="J6" s="203">
        <v>1038</v>
      </c>
      <c r="K6" s="204">
        <f t="shared" si="3"/>
        <v>2222</v>
      </c>
      <c r="L6" s="205">
        <v>107</v>
      </c>
      <c r="M6" s="205"/>
      <c r="N6" s="202">
        <f t="shared" si="4"/>
        <v>1142</v>
      </c>
    </row>
    <row r="7" spans="1:14" ht="28.8">
      <c r="A7" s="79" t="s">
        <v>1159</v>
      </c>
      <c r="B7" s="124" t="s">
        <v>585</v>
      </c>
      <c r="C7" s="48" t="s">
        <v>589</v>
      </c>
      <c r="D7" s="262">
        <f t="shared" si="0"/>
        <v>554</v>
      </c>
      <c r="E7" s="262">
        <f t="shared" si="1"/>
        <v>112</v>
      </c>
      <c r="F7" s="262"/>
      <c r="G7" s="331">
        <f t="shared" si="2"/>
        <v>666</v>
      </c>
      <c r="H7" s="203">
        <v>528</v>
      </c>
      <c r="I7" s="203">
        <v>97</v>
      </c>
      <c r="J7" s="203">
        <v>577</v>
      </c>
      <c r="K7" s="204">
        <f t="shared" si="3"/>
        <v>1228</v>
      </c>
      <c r="L7" s="205">
        <v>107</v>
      </c>
      <c r="M7" s="205"/>
      <c r="N7" s="202">
        <f t="shared" si="4"/>
        <v>635</v>
      </c>
    </row>
    <row r="8" spans="1:14" ht="28.8">
      <c r="A8" s="80" t="s">
        <v>1160</v>
      </c>
      <c r="B8" s="124" t="s">
        <v>585</v>
      </c>
      <c r="C8" s="48" t="s">
        <v>590</v>
      </c>
      <c r="D8" s="262">
        <f t="shared" si="0"/>
        <v>765</v>
      </c>
      <c r="E8" s="262">
        <f t="shared" si="1"/>
        <v>112</v>
      </c>
      <c r="F8" s="262"/>
      <c r="G8" s="331">
        <f t="shared" si="2"/>
        <v>877</v>
      </c>
      <c r="H8" s="203">
        <v>729</v>
      </c>
      <c r="I8" s="203">
        <v>97</v>
      </c>
      <c r="J8" s="203">
        <v>760</v>
      </c>
      <c r="K8" s="204">
        <f t="shared" si="3"/>
        <v>1622</v>
      </c>
      <c r="L8" s="205">
        <v>107</v>
      </c>
      <c r="M8" s="205"/>
      <c r="N8" s="202">
        <f t="shared" si="4"/>
        <v>836</v>
      </c>
    </row>
    <row r="9" spans="1:14" ht="28.8">
      <c r="A9" s="79" t="s">
        <v>1161</v>
      </c>
      <c r="B9" s="124" t="s">
        <v>585</v>
      </c>
      <c r="C9" s="48" t="s">
        <v>591</v>
      </c>
      <c r="D9" s="262">
        <f t="shared" si="0"/>
        <v>1087</v>
      </c>
      <c r="E9" s="262">
        <f t="shared" si="1"/>
        <v>112</v>
      </c>
      <c r="F9" s="262"/>
      <c r="G9" s="331">
        <f t="shared" si="2"/>
        <v>1199</v>
      </c>
      <c r="H9" s="203">
        <v>1035</v>
      </c>
      <c r="I9" s="203">
        <v>97</v>
      </c>
      <c r="J9" s="203">
        <v>1038</v>
      </c>
      <c r="K9" s="204">
        <f t="shared" si="3"/>
        <v>2222</v>
      </c>
      <c r="L9" s="205">
        <v>107</v>
      </c>
      <c r="M9" s="205"/>
      <c r="N9" s="202">
        <f t="shared" si="4"/>
        <v>1142</v>
      </c>
    </row>
    <row r="10" spans="1:14" ht="28.8">
      <c r="A10" s="79" t="s">
        <v>1162</v>
      </c>
      <c r="B10" s="124" t="s">
        <v>592</v>
      </c>
      <c r="C10" s="48" t="s">
        <v>593</v>
      </c>
      <c r="D10" s="262">
        <f t="shared" si="0"/>
        <v>504</v>
      </c>
      <c r="E10" s="262">
        <f t="shared" si="1"/>
        <v>102</v>
      </c>
      <c r="F10" s="262"/>
      <c r="G10" s="331">
        <f t="shared" si="2"/>
        <v>606</v>
      </c>
      <c r="H10" s="203">
        <v>480</v>
      </c>
      <c r="I10" s="203">
        <v>88</v>
      </c>
      <c r="J10" s="203">
        <v>524</v>
      </c>
      <c r="K10" s="204">
        <f t="shared" si="3"/>
        <v>1116</v>
      </c>
      <c r="L10" s="205">
        <v>97</v>
      </c>
      <c r="M10" s="205"/>
      <c r="N10" s="202">
        <f t="shared" si="4"/>
        <v>577</v>
      </c>
    </row>
    <row r="11" spans="1:14" ht="28.8">
      <c r="A11" s="79" t="s">
        <v>1163</v>
      </c>
      <c r="B11" s="124" t="s">
        <v>594</v>
      </c>
      <c r="C11" s="48" t="s">
        <v>595</v>
      </c>
      <c r="D11" s="262">
        <f t="shared" si="0"/>
        <v>3315</v>
      </c>
      <c r="E11" s="262">
        <f t="shared" si="1"/>
        <v>102</v>
      </c>
      <c r="F11" s="262">
        <f t="shared" ref="F11:F42" si="5">ROUND(M11*$L$2,0)</f>
        <v>123</v>
      </c>
      <c r="G11" s="331">
        <f t="shared" si="2"/>
        <v>3540</v>
      </c>
      <c r="H11" s="203">
        <v>3157</v>
      </c>
      <c r="I11" s="203">
        <v>88</v>
      </c>
      <c r="J11" s="203">
        <v>3064</v>
      </c>
      <c r="K11" s="204">
        <f t="shared" si="3"/>
        <v>6467</v>
      </c>
      <c r="L11" s="205">
        <v>97</v>
      </c>
      <c r="M11" s="205">
        <v>117</v>
      </c>
      <c r="N11" s="202">
        <f t="shared" si="4"/>
        <v>3371</v>
      </c>
    </row>
    <row r="12" spans="1:14" ht="43.2">
      <c r="A12" s="79" t="s">
        <v>1164</v>
      </c>
      <c r="B12" s="124" t="s">
        <v>594</v>
      </c>
      <c r="C12" s="48" t="s">
        <v>596</v>
      </c>
      <c r="D12" s="262">
        <f t="shared" si="0"/>
        <v>3577</v>
      </c>
      <c r="E12" s="262">
        <f t="shared" si="1"/>
        <v>102</v>
      </c>
      <c r="F12" s="262">
        <f t="shared" si="5"/>
        <v>543</v>
      </c>
      <c r="G12" s="331">
        <f t="shared" si="2"/>
        <v>4222</v>
      </c>
      <c r="H12" s="203">
        <v>3407</v>
      </c>
      <c r="I12" s="203">
        <v>88</v>
      </c>
      <c r="J12" s="203">
        <v>3655</v>
      </c>
      <c r="K12" s="204">
        <f t="shared" si="3"/>
        <v>7320</v>
      </c>
      <c r="L12" s="205">
        <v>97</v>
      </c>
      <c r="M12" s="205">
        <v>517</v>
      </c>
      <c r="N12" s="202">
        <f t="shared" si="4"/>
        <v>4021</v>
      </c>
    </row>
    <row r="13" spans="1:14" ht="28.8">
      <c r="A13" s="79" t="s">
        <v>1165</v>
      </c>
      <c r="B13" s="124" t="s">
        <v>597</v>
      </c>
      <c r="C13" s="48" t="s">
        <v>598</v>
      </c>
      <c r="D13" s="262">
        <f t="shared" si="0"/>
        <v>2914</v>
      </c>
      <c r="E13" s="262">
        <f t="shared" si="1"/>
        <v>102</v>
      </c>
      <c r="F13" s="262">
        <f t="shared" si="5"/>
        <v>123</v>
      </c>
      <c r="G13" s="331">
        <f t="shared" si="2"/>
        <v>3139</v>
      </c>
      <c r="H13" s="203">
        <v>2775</v>
      </c>
      <c r="I13" s="203">
        <v>88</v>
      </c>
      <c r="J13" s="203">
        <v>2717</v>
      </c>
      <c r="K13" s="204">
        <f t="shared" si="3"/>
        <v>5719</v>
      </c>
      <c r="L13" s="205">
        <v>97</v>
      </c>
      <c r="M13" s="205">
        <v>117</v>
      </c>
      <c r="N13" s="202">
        <f t="shared" si="4"/>
        <v>2989</v>
      </c>
    </row>
    <row r="14" spans="1:14" ht="28.8">
      <c r="A14" s="79" t="s">
        <v>1166</v>
      </c>
      <c r="B14" s="124" t="s">
        <v>597</v>
      </c>
      <c r="C14" s="48" t="s">
        <v>599</v>
      </c>
      <c r="D14" s="262">
        <f t="shared" si="0"/>
        <v>3439</v>
      </c>
      <c r="E14" s="262">
        <f t="shared" si="1"/>
        <v>102</v>
      </c>
      <c r="F14" s="262">
        <f t="shared" si="5"/>
        <v>123</v>
      </c>
      <c r="G14" s="331">
        <f t="shared" si="2"/>
        <v>3664</v>
      </c>
      <c r="H14" s="203">
        <v>3275</v>
      </c>
      <c r="I14" s="203">
        <v>88</v>
      </c>
      <c r="J14" s="203">
        <v>3171</v>
      </c>
      <c r="K14" s="204">
        <f t="shared" si="3"/>
        <v>6698</v>
      </c>
      <c r="L14" s="205">
        <v>97</v>
      </c>
      <c r="M14" s="205">
        <v>117</v>
      </c>
      <c r="N14" s="202">
        <f t="shared" si="4"/>
        <v>3489</v>
      </c>
    </row>
    <row r="15" spans="1:14" ht="28.8">
      <c r="A15" s="79" t="s">
        <v>1167</v>
      </c>
      <c r="B15" s="124" t="s">
        <v>597</v>
      </c>
      <c r="C15" s="48" t="s">
        <v>600</v>
      </c>
      <c r="D15" s="262">
        <f t="shared" si="0"/>
        <v>4120</v>
      </c>
      <c r="E15" s="262">
        <f t="shared" si="1"/>
        <v>102</v>
      </c>
      <c r="F15" s="262">
        <f t="shared" si="5"/>
        <v>123</v>
      </c>
      <c r="G15" s="331">
        <f t="shared" si="2"/>
        <v>4345</v>
      </c>
      <c r="H15" s="203">
        <v>3924</v>
      </c>
      <c r="I15" s="203">
        <v>88</v>
      </c>
      <c r="J15" s="203">
        <v>3761</v>
      </c>
      <c r="K15" s="204">
        <f t="shared" si="3"/>
        <v>7969</v>
      </c>
      <c r="L15" s="205">
        <v>97</v>
      </c>
      <c r="M15" s="205">
        <v>117</v>
      </c>
      <c r="N15" s="202">
        <f t="shared" si="4"/>
        <v>4138</v>
      </c>
    </row>
    <row r="16" spans="1:14" ht="28.8">
      <c r="A16" s="79" t="s">
        <v>1168</v>
      </c>
      <c r="B16" s="124" t="s">
        <v>597</v>
      </c>
      <c r="C16" s="48" t="s">
        <v>601</v>
      </c>
      <c r="D16" s="262">
        <f t="shared" si="0"/>
        <v>2914</v>
      </c>
      <c r="E16" s="262">
        <f t="shared" si="1"/>
        <v>102</v>
      </c>
      <c r="F16" s="262">
        <f t="shared" si="5"/>
        <v>270</v>
      </c>
      <c r="G16" s="331">
        <f t="shared" si="2"/>
        <v>3286</v>
      </c>
      <c r="H16" s="203">
        <v>2775</v>
      </c>
      <c r="I16" s="203">
        <v>88</v>
      </c>
      <c r="J16" s="203">
        <v>2845</v>
      </c>
      <c r="K16" s="204">
        <f t="shared" si="3"/>
        <v>5847</v>
      </c>
      <c r="L16" s="205">
        <v>97</v>
      </c>
      <c r="M16" s="205">
        <v>257</v>
      </c>
      <c r="N16" s="202">
        <f t="shared" si="4"/>
        <v>3129</v>
      </c>
    </row>
    <row r="17" spans="1:14" ht="28.8">
      <c r="A17" s="81" t="s">
        <v>1169</v>
      </c>
      <c r="B17" s="124" t="s">
        <v>597</v>
      </c>
      <c r="C17" s="48" t="s">
        <v>602</v>
      </c>
      <c r="D17" s="262">
        <f t="shared" si="0"/>
        <v>3439</v>
      </c>
      <c r="E17" s="262">
        <f t="shared" si="1"/>
        <v>102</v>
      </c>
      <c r="F17" s="262">
        <f t="shared" si="5"/>
        <v>270</v>
      </c>
      <c r="G17" s="331">
        <f t="shared" si="2"/>
        <v>3811</v>
      </c>
      <c r="H17" s="203">
        <v>3275</v>
      </c>
      <c r="I17" s="203">
        <v>88</v>
      </c>
      <c r="J17" s="203">
        <v>3299</v>
      </c>
      <c r="K17" s="204">
        <f t="shared" si="3"/>
        <v>6826</v>
      </c>
      <c r="L17" s="205">
        <v>97</v>
      </c>
      <c r="M17" s="205">
        <v>257</v>
      </c>
      <c r="N17" s="202">
        <f t="shared" si="4"/>
        <v>3629</v>
      </c>
    </row>
    <row r="18" spans="1:14" ht="30">
      <c r="A18" s="79" t="s">
        <v>1170</v>
      </c>
      <c r="B18" s="124" t="s">
        <v>597</v>
      </c>
      <c r="C18" s="48" t="s">
        <v>603</v>
      </c>
      <c r="D18" s="262">
        <f t="shared" si="0"/>
        <v>1539</v>
      </c>
      <c r="E18" s="262">
        <f t="shared" si="1"/>
        <v>112</v>
      </c>
      <c r="F18" s="262">
        <f t="shared" si="5"/>
        <v>135</v>
      </c>
      <c r="G18" s="331">
        <f t="shared" si="2"/>
        <v>1786</v>
      </c>
      <c r="H18" s="203">
        <v>1466</v>
      </c>
      <c r="I18" s="203">
        <v>97</v>
      </c>
      <c r="J18" s="203">
        <v>1547</v>
      </c>
      <c r="K18" s="204">
        <f t="shared" si="3"/>
        <v>3183</v>
      </c>
      <c r="L18" s="205">
        <v>107</v>
      </c>
      <c r="M18" s="205">
        <v>129</v>
      </c>
      <c r="N18" s="202">
        <f t="shared" si="4"/>
        <v>1702</v>
      </c>
    </row>
    <row r="19" spans="1:14" ht="30">
      <c r="A19" s="79" t="s">
        <v>1171</v>
      </c>
      <c r="B19" s="124" t="s">
        <v>597</v>
      </c>
      <c r="C19" s="48" t="s">
        <v>604</v>
      </c>
      <c r="D19" s="262">
        <f t="shared" si="0"/>
        <v>1843</v>
      </c>
      <c r="E19" s="262">
        <f t="shared" si="1"/>
        <v>112</v>
      </c>
      <c r="F19" s="262">
        <f t="shared" si="5"/>
        <v>135</v>
      </c>
      <c r="G19" s="331">
        <f t="shared" si="2"/>
        <v>2090</v>
      </c>
      <c r="H19" s="203">
        <v>1755</v>
      </c>
      <c r="I19" s="203">
        <v>97</v>
      </c>
      <c r="J19" s="203">
        <v>1809</v>
      </c>
      <c r="K19" s="204">
        <f t="shared" si="3"/>
        <v>3749</v>
      </c>
      <c r="L19" s="205">
        <v>107</v>
      </c>
      <c r="M19" s="205">
        <v>129</v>
      </c>
      <c r="N19" s="202">
        <f t="shared" si="4"/>
        <v>1991</v>
      </c>
    </row>
    <row r="20" spans="1:14" ht="30">
      <c r="A20" s="79" t="s">
        <v>1172</v>
      </c>
      <c r="B20" s="124" t="s">
        <v>597</v>
      </c>
      <c r="C20" s="48" t="s">
        <v>605</v>
      </c>
      <c r="D20" s="262">
        <f t="shared" si="0"/>
        <v>2353</v>
      </c>
      <c r="E20" s="262">
        <f t="shared" si="1"/>
        <v>112</v>
      </c>
      <c r="F20" s="262">
        <f t="shared" si="5"/>
        <v>293</v>
      </c>
      <c r="G20" s="331">
        <f t="shared" si="2"/>
        <v>2758</v>
      </c>
      <c r="H20" s="203">
        <v>2241</v>
      </c>
      <c r="I20" s="203">
        <v>97</v>
      </c>
      <c r="J20" s="203">
        <v>2388</v>
      </c>
      <c r="K20" s="204">
        <f t="shared" si="3"/>
        <v>4838</v>
      </c>
      <c r="L20" s="205">
        <v>107</v>
      </c>
      <c r="M20" s="205">
        <v>279</v>
      </c>
      <c r="N20" s="202">
        <f t="shared" si="4"/>
        <v>2627</v>
      </c>
    </row>
    <row r="21" spans="1:14" ht="44.4">
      <c r="A21" s="79" t="s">
        <v>1173</v>
      </c>
      <c r="B21" s="124" t="s">
        <v>597</v>
      </c>
      <c r="C21" s="48" t="s">
        <v>606</v>
      </c>
      <c r="D21" s="262">
        <f t="shared" si="0"/>
        <v>1675</v>
      </c>
      <c r="E21" s="262">
        <f t="shared" si="1"/>
        <v>102</v>
      </c>
      <c r="F21" s="262">
        <f t="shared" si="5"/>
        <v>274</v>
      </c>
      <c r="G21" s="331">
        <f t="shared" si="2"/>
        <v>2051</v>
      </c>
      <c r="H21" s="203">
        <v>1595</v>
      </c>
      <c r="I21" s="203">
        <v>88</v>
      </c>
      <c r="J21" s="203">
        <v>1775</v>
      </c>
      <c r="K21" s="204">
        <f t="shared" si="3"/>
        <v>3538</v>
      </c>
      <c r="L21" s="205">
        <v>97</v>
      </c>
      <c r="M21" s="205">
        <v>261</v>
      </c>
      <c r="N21" s="202">
        <f t="shared" si="4"/>
        <v>1953</v>
      </c>
    </row>
    <row r="22" spans="1:14" ht="44.4">
      <c r="A22" s="79" t="s">
        <v>1174</v>
      </c>
      <c r="B22" s="124" t="s">
        <v>597</v>
      </c>
      <c r="C22" s="48" t="s">
        <v>607</v>
      </c>
      <c r="D22" s="262">
        <f t="shared" si="0"/>
        <v>2139</v>
      </c>
      <c r="E22" s="262">
        <f t="shared" si="1"/>
        <v>102</v>
      </c>
      <c r="F22" s="262">
        <f t="shared" si="5"/>
        <v>274</v>
      </c>
      <c r="G22" s="331">
        <f t="shared" si="2"/>
        <v>2515</v>
      </c>
      <c r="H22" s="203">
        <v>2037</v>
      </c>
      <c r="I22" s="203">
        <v>88</v>
      </c>
      <c r="J22" s="203">
        <v>2177</v>
      </c>
      <c r="K22" s="204">
        <f t="shared" si="3"/>
        <v>4404</v>
      </c>
      <c r="L22" s="205">
        <v>97</v>
      </c>
      <c r="M22" s="205">
        <v>261</v>
      </c>
      <c r="N22" s="202">
        <f t="shared" si="4"/>
        <v>2395</v>
      </c>
    </row>
    <row r="23" spans="1:14" ht="44.4">
      <c r="A23" s="79" t="s">
        <v>1175</v>
      </c>
      <c r="B23" s="124" t="s">
        <v>597</v>
      </c>
      <c r="C23" s="48" t="s">
        <v>608</v>
      </c>
      <c r="D23" s="262">
        <f t="shared" si="0"/>
        <v>2625</v>
      </c>
      <c r="E23" s="262">
        <f t="shared" si="1"/>
        <v>102</v>
      </c>
      <c r="F23" s="262">
        <f t="shared" si="5"/>
        <v>543</v>
      </c>
      <c r="G23" s="331">
        <f t="shared" si="2"/>
        <v>3270</v>
      </c>
      <c r="H23" s="203">
        <v>2500</v>
      </c>
      <c r="I23" s="203">
        <v>88</v>
      </c>
      <c r="J23" s="203">
        <v>2831</v>
      </c>
      <c r="K23" s="204">
        <f t="shared" si="3"/>
        <v>5544</v>
      </c>
      <c r="L23" s="205">
        <v>97</v>
      </c>
      <c r="M23" s="205">
        <v>517</v>
      </c>
      <c r="N23" s="202">
        <f t="shared" si="4"/>
        <v>3114</v>
      </c>
    </row>
    <row r="24" spans="1:14" ht="44.4">
      <c r="A24" s="81" t="s">
        <v>1176</v>
      </c>
      <c r="B24" s="124" t="s">
        <v>597</v>
      </c>
      <c r="C24" s="48" t="s">
        <v>609</v>
      </c>
      <c r="D24" s="262">
        <f t="shared" si="0"/>
        <v>3015</v>
      </c>
      <c r="E24" s="262">
        <f t="shared" si="1"/>
        <v>102</v>
      </c>
      <c r="F24" s="262">
        <f t="shared" si="5"/>
        <v>274</v>
      </c>
      <c r="G24" s="331">
        <f t="shared" si="2"/>
        <v>3391</v>
      </c>
      <c r="H24" s="203">
        <v>2871</v>
      </c>
      <c r="I24" s="203">
        <v>88</v>
      </c>
      <c r="J24" s="203">
        <v>2935</v>
      </c>
      <c r="K24" s="204">
        <f t="shared" si="3"/>
        <v>6038</v>
      </c>
      <c r="L24" s="205">
        <v>97</v>
      </c>
      <c r="M24" s="205">
        <v>261</v>
      </c>
      <c r="N24" s="202">
        <f t="shared" si="4"/>
        <v>3229</v>
      </c>
    </row>
    <row r="25" spans="1:14" ht="44.4">
      <c r="A25" s="79" t="s">
        <v>1177</v>
      </c>
      <c r="B25" s="124" t="s">
        <v>597</v>
      </c>
      <c r="C25" s="48" t="s">
        <v>610</v>
      </c>
      <c r="D25" s="262">
        <f t="shared" si="0"/>
        <v>3539</v>
      </c>
      <c r="E25" s="262">
        <f t="shared" si="1"/>
        <v>102</v>
      </c>
      <c r="F25" s="262">
        <f t="shared" si="5"/>
        <v>274</v>
      </c>
      <c r="G25" s="331">
        <f t="shared" si="2"/>
        <v>3915</v>
      </c>
      <c r="H25" s="203">
        <v>3370</v>
      </c>
      <c r="I25" s="203">
        <v>88</v>
      </c>
      <c r="J25" s="203">
        <v>3389</v>
      </c>
      <c r="K25" s="204">
        <f t="shared" si="3"/>
        <v>7016</v>
      </c>
      <c r="L25" s="205">
        <v>97</v>
      </c>
      <c r="M25" s="205">
        <v>261</v>
      </c>
      <c r="N25" s="202">
        <f t="shared" si="4"/>
        <v>3728</v>
      </c>
    </row>
    <row r="26" spans="1:14" ht="44.4">
      <c r="A26" s="79" t="s">
        <v>1178</v>
      </c>
      <c r="B26" s="124" t="s">
        <v>597</v>
      </c>
      <c r="C26" s="48" t="s">
        <v>611</v>
      </c>
      <c r="D26" s="262">
        <f t="shared" si="0"/>
        <v>4222</v>
      </c>
      <c r="E26" s="262">
        <f t="shared" si="1"/>
        <v>102</v>
      </c>
      <c r="F26" s="262">
        <f t="shared" si="5"/>
        <v>274</v>
      </c>
      <c r="G26" s="331">
        <f t="shared" si="2"/>
        <v>4598</v>
      </c>
      <c r="H26" s="203">
        <v>4021</v>
      </c>
      <c r="I26" s="203">
        <v>88</v>
      </c>
      <c r="J26" s="203">
        <v>4213</v>
      </c>
      <c r="K26" s="204">
        <f t="shared" si="3"/>
        <v>8523</v>
      </c>
      <c r="L26" s="205">
        <v>97</v>
      </c>
      <c r="M26" s="205">
        <v>261</v>
      </c>
      <c r="N26" s="202">
        <f t="shared" si="4"/>
        <v>4379</v>
      </c>
    </row>
    <row r="27" spans="1:14" ht="28.8">
      <c r="A27" s="79" t="s">
        <v>1179</v>
      </c>
      <c r="B27" s="124" t="s">
        <v>612</v>
      </c>
      <c r="C27" s="48" t="s">
        <v>613</v>
      </c>
      <c r="D27" s="262">
        <f t="shared" si="0"/>
        <v>1313</v>
      </c>
      <c r="E27" s="262">
        <f t="shared" si="1"/>
        <v>103</v>
      </c>
      <c r="F27" s="262"/>
      <c r="G27" s="331">
        <f t="shared" si="2"/>
        <v>1416</v>
      </c>
      <c r="H27" s="203">
        <v>1250</v>
      </c>
      <c r="I27" s="203">
        <v>89</v>
      </c>
      <c r="J27" s="203">
        <v>1225</v>
      </c>
      <c r="K27" s="204">
        <f t="shared" si="3"/>
        <v>2627</v>
      </c>
      <c r="L27" s="205">
        <v>98</v>
      </c>
      <c r="M27" s="205"/>
      <c r="N27" s="202">
        <f t="shared" si="4"/>
        <v>1348</v>
      </c>
    </row>
    <row r="28" spans="1:14" ht="43.2">
      <c r="A28" s="79" t="s">
        <v>1180</v>
      </c>
      <c r="B28" s="124" t="s">
        <v>614</v>
      </c>
      <c r="C28" s="48" t="s">
        <v>615</v>
      </c>
      <c r="D28" s="262">
        <f t="shared" si="0"/>
        <v>24</v>
      </c>
      <c r="E28" s="262">
        <f t="shared" si="1"/>
        <v>93</v>
      </c>
      <c r="F28" s="262"/>
      <c r="G28" s="331">
        <f t="shared" si="2"/>
        <v>117</v>
      </c>
      <c r="H28" s="203">
        <v>23</v>
      </c>
      <c r="I28" s="203">
        <v>81</v>
      </c>
      <c r="J28" s="203">
        <v>102</v>
      </c>
      <c r="K28" s="204">
        <f t="shared" si="3"/>
        <v>207</v>
      </c>
      <c r="L28" s="205">
        <v>89</v>
      </c>
      <c r="M28" s="205"/>
      <c r="N28" s="202">
        <f t="shared" si="4"/>
        <v>112</v>
      </c>
    </row>
    <row r="29" spans="1:14" ht="28.8">
      <c r="A29" s="79" t="s">
        <v>1181</v>
      </c>
      <c r="B29" s="124" t="s">
        <v>616</v>
      </c>
      <c r="C29" s="48" t="s">
        <v>617</v>
      </c>
      <c r="D29" s="262">
        <f t="shared" si="0"/>
        <v>0</v>
      </c>
      <c r="E29" s="262">
        <f t="shared" si="1"/>
        <v>26</v>
      </c>
      <c r="F29" s="262"/>
      <c r="G29" s="331">
        <f t="shared" si="2"/>
        <v>26</v>
      </c>
      <c r="H29" s="203"/>
      <c r="I29" s="203">
        <v>23</v>
      </c>
      <c r="J29" s="203">
        <v>23</v>
      </c>
      <c r="K29" s="204">
        <f t="shared" si="3"/>
        <v>46</v>
      </c>
      <c r="L29" s="205">
        <v>25</v>
      </c>
      <c r="M29" s="205"/>
      <c r="N29" s="202">
        <f t="shared" si="4"/>
        <v>25</v>
      </c>
    </row>
    <row r="30" spans="1:14">
      <c r="A30" s="79" t="s">
        <v>1182</v>
      </c>
      <c r="B30" s="124" t="s">
        <v>618</v>
      </c>
      <c r="C30" s="48" t="s">
        <v>619</v>
      </c>
      <c r="D30" s="262">
        <f t="shared" si="0"/>
        <v>0</v>
      </c>
      <c r="E30" s="262">
        <f t="shared" si="1"/>
        <v>0</v>
      </c>
      <c r="F30" s="262">
        <f t="shared" si="5"/>
        <v>158</v>
      </c>
      <c r="G30" s="331">
        <f t="shared" si="2"/>
        <v>158</v>
      </c>
      <c r="H30" s="203"/>
      <c r="I30" s="203"/>
      <c r="J30" s="203">
        <v>136</v>
      </c>
      <c r="K30" s="204">
        <f t="shared" si="3"/>
        <v>136</v>
      </c>
      <c r="L30" s="205"/>
      <c r="M30" s="205">
        <v>150</v>
      </c>
      <c r="N30" s="202">
        <f t="shared" si="4"/>
        <v>150</v>
      </c>
    </row>
    <row r="31" spans="1:14">
      <c r="A31" s="79" t="s">
        <v>1183</v>
      </c>
      <c r="B31" s="124" t="s">
        <v>620</v>
      </c>
      <c r="C31" s="48" t="s">
        <v>621</v>
      </c>
      <c r="D31" s="262">
        <f t="shared" si="0"/>
        <v>0</v>
      </c>
      <c r="E31" s="262">
        <f t="shared" si="1"/>
        <v>0</v>
      </c>
      <c r="F31" s="262">
        <f t="shared" si="5"/>
        <v>158</v>
      </c>
      <c r="G31" s="331">
        <f t="shared" si="2"/>
        <v>158</v>
      </c>
      <c r="H31" s="203"/>
      <c r="I31" s="203"/>
      <c r="J31" s="203">
        <v>136</v>
      </c>
      <c r="K31" s="204">
        <f t="shared" si="3"/>
        <v>136</v>
      </c>
      <c r="L31" s="205"/>
      <c r="M31" s="205">
        <v>150</v>
      </c>
      <c r="N31" s="202">
        <f t="shared" si="4"/>
        <v>150</v>
      </c>
    </row>
    <row r="32" spans="1:14">
      <c r="A32" s="79" t="s">
        <v>1184</v>
      </c>
      <c r="B32" s="124" t="s">
        <v>622</v>
      </c>
      <c r="C32" s="48" t="s">
        <v>623</v>
      </c>
      <c r="D32" s="262">
        <f t="shared" si="0"/>
        <v>1020</v>
      </c>
      <c r="E32" s="262">
        <f t="shared" si="1"/>
        <v>50</v>
      </c>
      <c r="F32" s="262"/>
      <c r="G32" s="331">
        <f t="shared" si="2"/>
        <v>1070</v>
      </c>
      <c r="H32" s="203">
        <v>971</v>
      </c>
      <c r="I32" s="203">
        <v>44</v>
      </c>
      <c r="J32" s="203">
        <v>927</v>
      </c>
      <c r="K32" s="204">
        <f t="shared" si="3"/>
        <v>1991</v>
      </c>
      <c r="L32" s="205">
        <v>48</v>
      </c>
      <c r="M32" s="205"/>
      <c r="N32" s="202">
        <f t="shared" si="4"/>
        <v>1019</v>
      </c>
    </row>
    <row r="33" spans="1:14">
      <c r="A33" s="79" t="s">
        <v>1185</v>
      </c>
      <c r="B33" s="124" t="s">
        <v>624</v>
      </c>
      <c r="C33" s="48" t="s">
        <v>625</v>
      </c>
      <c r="D33" s="262">
        <f t="shared" si="0"/>
        <v>1020</v>
      </c>
      <c r="E33" s="262">
        <f t="shared" si="1"/>
        <v>50</v>
      </c>
      <c r="F33" s="262"/>
      <c r="G33" s="331">
        <f t="shared" si="2"/>
        <v>1070</v>
      </c>
      <c r="H33" s="203">
        <v>971</v>
      </c>
      <c r="I33" s="203">
        <v>44</v>
      </c>
      <c r="J33" s="203">
        <v>927</v>
      </c>
      <c r="K33" s="204">
        <f t="shared" si="3"/>
        <v>1991</v>
      </c>
      <c r="L33" s="205">
        <v>48</v>
      </c>
      <c r="M33" s="205"/>
      <c r="N33" s="202">
        <f t="shared" si="4"/>
        <v>1019</v>
      </c>
    </row>
    <row r="34" spans="1:14">
      <c r="A34" s="79" t="s">
        <v>1186</v>
      </c>
      <c r="B34" s="125" t="s">
        <v>626</v>
      </c>
      <c r="C34" s="49" t="s">
        <v>627</v>
      </c>
      <c r="D34" s="262">
        <f t="shared" si="0"/>
        <v>275</v>
      </c>
      <c r="E34" s="262">
        <f t="shared" si="1"/>
        <v>18</v>
      </c>
      <c r="F34" s="262"/>
      <c r="G34" s="331">
        <f t="shared" si="2"/>
        <v>293</v>
      </c>
      <c r="H34" s="206">
        <v>262</v>
      </c>
      <c r="I34" s="206">
        <v>15</v>
      </c>
      <c r="J34" s="206">
        <v>253</v>
      </c>
      <c r="K34" s="204">
        <f t="shared" si="3"/>
        <v>543</v>
      </c>
      <c r="L34" s="205">
        <v>17</v>
      </c>
      <c r="M34" s="205"/>
      <c r="N34" s="202">
        <f t="shared" si="4"/>
        <v>279</v>
      </c>
    </row>
    <row r="35" spans="1:14">
      <c r="A35" s="79" t="s">
        <v>1187</v>
      </c>
      <c r="B35" s="125" t="s">
        <v>628</v>
      </c>
      <c r="C35" s="49" t="s">
        <v>629</v>
      </c>
      <c r="D35" s="262">
        <f t="shared" si="0"/>
        <v>960</v>
      </c>
      <c r="E35" s="262">
        <f t="shared" si="1"/>
        <v>112</v>
      </c>
      <c r="F35" s="262"/>
      <c r="G35" s="331">
        <f t="shared" si="2"/>
        <v>1072</v>
      </c>
      <c r="H35" s="206">
        <v>914</v>
      </c>
      <c r="I35" s="206">
        <v>97</v>
      </c>
      <c r="J35" s="206">
        <v>928</v>
      </c>
      <c r="K35" s="204">
        <f t="shared" si="3"/>
        <v>1985</v>
      </c>
      <c r="L35" s="205">
        <v>107</v>
      </c>
      <c r="M35" s="205"/>
      <c r="N35" s="202">
        <f t="shared" si="4"/>
        <v>1021</v>
      </c>
    </row>
    <row r="36" spans="1:14">
      <c r="A36" s="79" t="s">
        <v>1188</v>
      </c>
      <c r="B36" s="125" t="s">
        <v>628</v>
      </c>
      <c r="C36" s="49" t="s">
        <v>630</v>
      </c>
      <c r="D36" s="262">
        <f t="shared" si="0"/>
        <v>1514</v>
      </c>
      <c r="E36" s="262">
        <f t="shared" si="1"/>
        <v>112</v>
      </c>
      <c r="F36" s="262"/>
      <c r="G36" s="331">
        <f t="shared" si="2"/>
        <v>1626</v>
      </c>
      <c r="H36" s="206">
        <v>1442</v>
      </c>
      <c r="I36" s="206">
        <v>97</v>
      </c>
      <c r="J36" s="206">
        <v>1408</v>
      </c>
      <c r="K36" s="204">
        <f t="shared" si="3"/>
        <v>3019</v>
      </c>
      <c r="L36" s="205">
        <v>107</v>
      </c>
      <c r="M36" s="205"/>
      <c r="N36" s="202">
        <f t="shared" si="4"/>
        <v>1549</v>
      </c>
    </row>
    <row r="37" spans="1:14">
      <c r="A37" s="79" t="s">
        <v>1189</v>
      </c>
      <c r="B37" s="125" t="s">
        <v>628</v>
      </c>
      <c r="C37" s="49" t="s">
        <v>631</v>
      </c>
      <c r="D37" s="262">
        <f t="shared" si="0"/>
        <v>2711</v>
      </c>
      <c r="E37" s="262">
        <f t="shared" si="1"/>
        <v>112</v>
      </c>
      <c r="F37" s="262"/>
      <c r="G37" s="331">
        <f t="shared" si="2"/>
        <v>2823</v>
      </c>
      <c r="H37" s="206">
        <v>2582</v>
      </c>
      <c r="I37" s="206">
        <v>97</v>
      </c>
      <c r="J37" s="206">
        <v>2444</v>
      </c>
      <c r="K37" s="204">
        <f t="shared" si="3"/>
        <v>5252</v>
      </c>
      <c r="L37" s="205">
        <v>107</v>
      </c>
      <c r="M37" s="205"/>
      <c r="N37" s="202">
        <f t="shared" si="4"/>
        <v>2689</v>
      </c>
    </row>
    <row r="38" spans="1:14" ht="28.8">
      <c r="A38" s="81" t="s">
        <v>1190</v>
      </c>
      <c r="B38" s="124" t="s">
        <v>632</v>
      </c>
      <c r="C38" s="48" t="s">
        <v>633</v>
      </c>
      <c r="D38" s="262">
        <f t="shared" si="0"/>
        <v>403</v>
      </c>
      <c r="E38" s="262">
        <f t="shared" si="1"/>
        <v>16</v>
      </c>
      <c r="F38" s="262"/>
      <c r="G38" s="331">
        <f t="shared" si="2"/>
        <v>419</v>
      </c>
      <c r="H38" s="203">
        <v>384</v>
      </c>
      <c r="I38" s="203">
        <v>14</v>
      </c>
      <c r="J38" s="203">
        <v>363</v>
      </c>
      <c r="K38" s="204">
        <f t="shared" si="3"/>
        <v>780</v>
      </c>
      <c r="L38" s="205">
        <v>15</v>
      </c>
      <c r="M38" s="205"/>
      <c r="N38" s="202">
        <f t="shared" si="4"/>
        <v>399</v>
      </c>
    </row>
    <row r="39" spans="1:14" ht="28.8">
      <c r="A39" s="79" t="s">
        <v>1191</v>
      </c>
      <c r="B39" s="124" t="s">
        <v>634</v>
      </c>
      <c r="C39" s="48" t="s">
        <v>635</v>
      </c>
      <c r="D39" s="262">
        <f t="shared" si="0"/>
        <v>534</v>
      </c>
      <c r="E39" s="262">
        <f t="shared" si="1"/>
        <v>116</v>
      </c>
      <c r="F39" s="262"/>
      <c r="G39" s="331">
        <f t="shared" si="2"/>
        <v>650</v>
      </c>
      <c r="H39" s="203">
        <v>509</v>
      </c>
      <c r="I39" s="203">
        <v>100</v>
      </c>
      <c r="J39" s="203">
        <v>563</v>
      </c>
      <c r="K39" s="204">
        <f t="shared" si="3"/>
        <v>1197</v>
      </c>
      <c r="L39" s="205">
        <v>110</v>
      </c>
      <c r="M39" s="205"/>
      <c r="N39" s="202">
        <f t="shared" si="4"/>
        <v>619</v>
      </c>
    </row>
    <row r="40" spans="1:14" ht="28.8">
      <c r="A40" s="79" t="s">
        <v>1192</v>
      </c>
      <c r="B40" s="124" t="s">
        <v>634</v>
      </c>
      <c r="C40" s="48" t="s">
        <v>636</v>
      </c>
      <c r="D40" s="262">
        <f t="shared" si="0"/>
        <v>771</v>
      </c>
      <c r="E40" s="262">
        <f t="shared" si="1"/>
        <v>116</v>
      </c>
      <c r="F40" s="262"/>
      <c r="G40" s="331">
        <f t="shared" si="2"/>
        <v>887</v>
      </c>
      <c r="H40" s="203">
        <v>734</v>
      </c>
      <c r="I40" s="203">
        <v>100</v>
      </c>
      <c r="J40" s="203">
        <v>767</v>
      </c>
      <c r="K40" s="204">
        <f t="shared" si="3"/>
        <v>1638</v>
      </c>
      <c r="L40" s="205">
        <v>110</v>
      </c>
      <c r="M40" s="205"/>
      <c r="N40" s="202">
        <f t="shared" si="4"/>
        <v>844</v>
      </c>
    </row>
    <row r="41" spans="1:14" ht="28.8">
      <c r="A41" s="79" t="s">
        <v>1193</v>
      </c>
      <c r="B41" s="124" t="s">
        <v>634</v>
      </c>
      <c r="C41" s="48" t="s">
        <v>637</v>
      </c>
      <c r="D41" s="262">
        <f t="shared" si="0"/>
        <v>534</v>
      </c>
      <c r="E41" s="262">
        <f t="shared" si="1"/>
        <v>42</v>
      </c>
      <c r="F41" s="262">
        <f t="shared" si="5"/>
        <v>158</v>
      </c>
      <c r="G41" s="331">
        <f t="shared" si="2"/>
        <v>734</v>
      </c>
      <c r="H41" s="203">
        <v>509</v>
      </c>
      <c r="I41" s="203">
        <v>36</v>
      </c>
      <c r="J41" s="203">
        <v>635</v>
      </c>
      <c r="K41" s="204">
        <f t="shared" si="3"/>
        <v>1205</v>
      </c>
      <c r="L41" s="205">
        <v>40</v>
      </c>
      <c r="M41" s="205">
        <v>150</v>
      </c>
      <c r="N41" s="202">
        <f t="shared" si="4"/>
        <v>699</v>
      </c>
    </row>
    <row r="42" spans="1:14" ht="28.8">
      <c r="A42" s="79" t="s">
        <v>1194</v>
      </c>
      <c r="B42" s="124" t="s">
        <v>634</v>
      </c>
      <c r="C42" s="48" t="s">
        <v>638</v>
      </c>
      <c r="D42" s="262">
        <f t="shared" si="0"/>
        <v>771</v>
      </c>
      <c r="E42" s="262">
        <f t="shared" si="1"/>
        <v>42</v>
      </c>
      <c r="F42" s="262">
        <f t="shared" si="5"/>
        <v>158</v>
      </c>
      <c r="G42" s="331">
        <f t="shared" si="2"/>
        <v>971</v>
      </c>
      <c r="H42" s="203">
        <v>734</v>
      </c>
      <c r="I42" s="203">
        <v>36</v>
      </c>
      <c r="J42" s="203">
        <v>839</v>
      </c>
      <c r="K42" s="204">
        <f t="shared" si="3"/>
        <v>1646</v>
      </c>
      <c r="L42" s="205">
        <v>40</v>
      </c>
      <c r="M42" s="205">
        <v>150</v>
      </c>
      <c r="N42" s="202">
        <f t="shared" si="4"/>
        <v>924</v>
      </c>
    </row>
    <row r="43" spans="1:14">
      <c r="A43" s="79" t="s">
        <v>1195</v>
      </c>
      <c r="B43" s="124" t="s">
        <v>639</v>
      </c>
      <c r="C43" s="48" t="s">
        <v>640</v>
      </c>
      <c r="D43" s="262">
        <f t="shared" si="0"/>
        <v>1593</v>
      </c>
      <c r="E43" s="262">
        <f t="shared" si="1"/>
        <v>56</v>
      </c>
      <c r="F43" s="262"/>
      <c r="G43" s="331">
        <f t="shared" si="2"/>
        <v>1649</v>
      </c>
      <c r="H43" s="203">
        <v>1517</v>
      </c>
      <c r="I43" s="203">
        <v>48</v>
      </c>
      <c r="J43" s="203">
        <v>1427</v>
      </c>
      <c r="K43" s="204">
        <f t="shared" si="3"/>
        <v>3068</v>
      </c>
      <c r="L43" s="205">
        <v>53</v>
      </c>
      <c r="M43" s="205"/>
      <c r="N43" s="202">
        <f t="shared" si="4"/>
        <v>1570</v>
      </c>
    </row>
    <row r="44" spans="1:14">
      <c r="A44" s="79" t="s">
        <v>1196</v>
      </c>
      <c r="B44" s="124" t="s">
        <v>641</v>
      </c>
      <c r="C44" s="48" t="s">
        <v>642</v>
      </c>
      <c r="D44" s="262">
        <f t="shared" si="0"/>
        <v>558</v>
      </c>
      <c r="E44" s="262">
        <f t="shared" si="1"/>
        <v>39</v>
      </c>
      <c r="F44" s="262"/>
      <c r="G44" s="331">
        <f t="shared" si="2"/>
        <v>597</v>
      </c>
      <c r="H44" s="203">
        <v>531</v>
      </c>
      <c r="I44" s="203">
        <v>34</v>
      </c>
      <c r="J44" s="203">
        <v>517</v>
      </c>
      <c r="K44" s="204">
        <f t="shared" si="3"/>
        <v>1109</v>
      </c>
      <c r="L44" s="205">
        <v>37</v>
      </c>
      <c r="M44" s="205"/>
      <c r="N44" s="202">
        <f t="shared" si="4"/>
        <v>568</v>
      </c>
    </row>
    <row r="45" spans="1:14" ht="28.8">
      <c r="A45" s="79" t="s">
        <v>1197</v>
      </c>
      <c r="B45" s="124" t="s">
        <v>643</v>
      </c>
      <c r="C45" s="48" t="s">
        <v>644</v>
      </c>
      <c r="D45" s="262">
        <f t="shared" si="0"/>
        <v>771</v>
      </c>
      <c r="E45" s="262">
        <f t="shared" si="1"/>
        <v>56</v>
      </c>
      <c r="F45" s="262"/>
      <c r="G45" s="331">
        <f t="shared" si="2"/>
        <v>827</v>
      </c>
      <c r="H45" s="203">
        <v>734</v>
      </c>
      <c r="I45" s="203">
        <v>48</v>
      </c>
      <c r="J45" s="203">
        <v>715</v>
      </c>
      <c r="K45" s="204">
        <f t="shared" si="3"/>
        <v>1534</v>
      </c>
      <c r="L45" s="205">
        <v>53</v>
      </c>
      <c r="M45" s="205"/>
      <c r="N45" s="202">
        <f t="shared" si="4"/>
        <v>787</v>
      </c>
    </row>
    <row r="46" spans="1:14" ht="28.8">
      <c r="A46" s="79" t="s">
        <v>1198</v>
      </c>
      <c r="B46" s="124" t="s">
        <v>645</v>
      </c>
      <c r="C46" s="48" t="s">
        <v>646</v>
      </c>
      <c r="D46" s="262">
        <f t="shared" si="0"/>
        <v>771</v>
      </c>
      <c r="E46" s="262">
        <f t="shared" si="1"/>
        <v>56</v>
      </c>
      <c r="F46" s="262"/>
      <c r="G46" s="331">
        <f t="shared" si="2"/>
        <v>827</v>
      </c>
      <c r="H46" s="203">
        <v>734</v>
      </c>
      <c r="I46" s="203">
        <v>48</v>
      </c>
      <c r="J46" s="203">
        <v>715</v>
      </c>
      <c r="K46" s="204">
        <f t="shared" si="3"/>
        <v>1534</v>
      </c>
      <c r="L46" s="205">
        <v>53</v>
      </c>
      <c r="M46" s="205"/>
      <c r="N46" s="202">
        <f t="shared" si="4"/>
        <v>787</v>
      </c>
    </row>
    <row r="47" spans="1:14" ht="28.8">
      <c r="A47" s="81" t="s">
        <v>1199</v>
      </c>
      <c r="B47" s="124" t="s">
        <v>647</v>
      </c>
      <c r="C47" s="48" t="s">
        <v>648</v>
      </c>
      <c r="D47" s="262">
        <f t="shared" si="0"/>
        <v>558</v>
      </c>
      <c r="E47" s="262">
        <f t="shared" si="1"/>
        <v>39</v>
      </c>
      <c r="F47" s="262"/>
      <c r="G47" s="331">
        <f t="shared" si="2"/>
        <v>597</v>
      </c>
      <c r="H47" s="203">
        <v>531</v>
      </c>
      <c r="I47" s="203">
        <v>34</v>
      </c>
      <c r="J47" s="203">
        <v>517</v>
      </c>
      <c r="K47" s="204">
        <f t="shared" si="3"/>
        <v>1109</v>
      </c>
      <c r="L47" s="205">
        <v>37</v>
      </c>
      <c r="M47" s="205"/>
      <c r="N47" s="202">
        <f t="shared" si="4"/>
        <v>568</v>
      </c>
    </row>
    <row r="48" spans="1:14" ht="28.8">
      <c r="A48" s="79" t="s">
        <v>1200</v>
      </c>
      <c r="B48" s="124" t="s">
        <v>649</v>
      </c>
      <c r="C48" s="48" t="s">
        <v>650</v>
      </c>
      <c r="D48" s="262">
        <f t="shared" si="0"/>
        <v>255</v>
      </c>
      <c r="E48" s="262">
        <f t="shared" si="1"/>
        <v>37</v>
      </c>
      <c r="F48" s="262"/>
      <c r="G48" s="331">
        <f t="shared" si="2"/>
        <v>292</v>
      </c>
      <c r="H48" s="203">
        <v>243</v>
      </c>
      <c r="I48" s="203">
        <v>32</v>
      </c>
      <c r="J48" s="203">
        <v>253</v>
      </c>
      <c r="K48" s="204">
        <f t="shared" si="3"/>
        <v>540</v>
      </c>
      <c r="L48" s="205">
        <v>35</v>
      </c>
      <c r="M48" s="205"/>
      <c r="N48" s="202">
        <f t="shared" si="4"/>
        <v>278</v>
      </c>
    </row>
  </sheetData>
  <mergeCells count="1">
    <mergeCell ref="B1:C1"/>
  </mergeCells>
  <pageMargins left="0" right="0" top="0" bottom="0" header="0.31496062992125984" footer="0.31496062992125984"/>
  <pageSetup paperSize="9" scale="90" orientation="portrait" horizontalDpi="0" verticalDpi="0" r:id="rId1"/>
  <ignoredErrors>
    <ignoredError sqref="E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Прейскурант</vt:lpstr>
      <vt:lpstr>Стоматология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2019-04-09T23:25:15Z</dcterms:modified>
</cp:coreProperties>
</file>